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6" windowHeight="6852" activeTab="0"/>
  </bookViews>
  <sheets>
    <sheet name="Elinkeinorakenne" sheetId="1" r:id="rId1"/>
    <sheet name="Elinkeinorakenne %" sheetId="2" r:id="rId2"/>
    <sheet name="K-P" sheetId="3" r:id="rId3"/>
    <sheet name="Kaustisen sk" sheetId="4" r:id="rId4"/>
    <sheet name="Kokkolan sk" sheetId="5" r:id="rId5"/>
    <sheet name="Halsua" sheetId="6" r:id="rId6"/>
    <sheet name="Kaustinen" sheetId="7" r:id="rId7"/>
    <sheet name="Lestijärvi" sheetId="8" r:id="rId8"/>
    <sheet name="Perho" sheetId="9" r:id="rId9"/>
    <sheet name="Toholampi" sheetId="10" r:id="rId10"/>
    <sheet name="Veteli" sheetId="11" r:id="rId11"/>
    <sheet name="Kannus" sheetId="12" r:id="rId12"/>
    <sheet name="Kokkola" sheetId="13" r:id="rId13"/>
    <sheet name="Päätoimialat" sheetId="14" r:id="rId14"/>
    <sheet name="TOL 2-num" sheetId="15" r:id="rId15"/>
  </sheets>
  <definedNames/>
  <calcPr fullCalcOnLoad="1"/>
</workbook>
</file>

<file path=xl/sharedStrings.xml><?xml version="1.0" encoding="utf-8"?>
<sst xmlns="http://schemas.openxmlformats.org/spreadsheetml/2006/main" count="246" uniqueCount="178">
  <si>
    <t>Kaikki toimialat yhteensä</t>
  </si>
  <si>
    <t>A     Maatalous, metsätalous ja kalatalous</t>
  </si>
  <si>
    <t>B     Kaivostoiminta ja louhinta</t>
  </si>
  <si>
    <t>C     Teollisuus</t>
  </si>
  <si>
    <t>D     Sähkö-, kaasu- ja lämpöhuolto, jäähdytysliiketoiminta</t>
  </si>
  <si>
    <t>E     Vesihuolto, viemäri- ja jätevesihuolto, jätehuolto ja muu ympäristön puhtaanapito</t>
  </si>
  <si>
    <t>F     Rakentaminen</t>
  </si>
  <si>
    <t>H     Kuljetus ja varastointi</t>
  </si>
  <si>
    <t>I     Majoitus- ja ravitsemistoiminta</t>
  </si>
  <si>
    <t>J     Informaatio ja viestintä</t>
  </si>
  <si>
    <t>K     Rahoitus- ja vakuutustoiminta</t>
  </si>
  <si>
    <t>L     Kiinteistöalan toiminta</t>
  </si>
  <si>
    <t>M     Ammatillinen, tieteellinen ja tekninen toiminta</t>
  </si>
  <si>
    <t>N     Hallinto- ja tukipalvelutoiminta</t>
  </si>
  <si>
    <t>O     Julkinen hallinto ja maanpuolustus; pakollinen sosiaalivakuutus</t>
  </si>
  <si>
    <t>P     Koulutus</t>
  </si>
  <si>
    <t>Q     Terveys- ja sosiaalipalvelut</t>
  </si>
  <si>
    <t>R     Taiteet, viihde ja virkistys</t>
  </si>
  <si>
    <t>S     Muu palvelutoiminta</t>
  </si>
  <si>
    <t>T     Kotitalouksien toiminta työnantajina; kotitalouksien eriyttämätön toiminta tavaroiden ja palve</t>
  </si>
  <si>
    <t>U     Kansainvälisten organisaatioiden ja toimielinten toiminta</t>
  </si>
  <si>
    <t>X     Toimiala tuntematon</t>
  </si>
  <si>
    <t xml:space="preserve"> </t>
  </si>
  <si>
    <t>Lähde: Tilastokeskus - Työssäkäynti</t>
  </si>
  <si>
    <t>Keski-Pohjanmaa</t>
  </si>
  <si>
    <t>Halsua</t>
  </si>
  <si>
    <t>Kaustinen</t>
  </si>
  <si>
    <t>Lestijärvi</t>
  </si>
  <si>
    <t>Perho</t>
  </si>
  <si>
    <t>Toholampi</t>
  </si>
  <si>
    <t>Veteli</t>
  </si>
  <si>
    <t>Kokkolan sk</t>
  </si>
  <si>
    <t>Kannus</t>
  </si>
  <si>
    <t>Kokkola</t>
  </si>
  <si>
    <t>Kaustisen sk</t>
  </si>
  <si>
    <t>Toimialat (TOL 2008)</t>
  </si>
  <si>
    <t>Alkutuotanto</t>
  </si>
  <si>
    <t>Palvelut</t>
  </si>
  <si>
    <t>Tuntematon</t>
  </si>
  <si>
    <t>Elintarviketeollisuus</t>
  </si>
  <si>
    <t>Puuteollisuus</t>
  </si>
  <si>
    <t>Kemianteollisuus</t>
  </si>
  <si>
    <t>Metalliteollisuus</t>
  </si>
  <si>
    <t>Veneteollisuus</t>
  </si>
  <si>
    <t>Muu teollisuus</t>
  </si>
  <si>
    <t>G     Tukku- ja vähittäiskauppa; moottoriajoneuv. ja -pyörien korj</t>
  </si>
  <si>
    <t>Kuljetus</t>
  </si>
  <si>
    <t>Jalostus</t>
  </si>
  <si>
    <t xml:space="preserve">Tieto työllisyydestä perustuu työeläke- ja </t>
  </si>
  <si>
    <t xml:space="preserve">veroviranomaisten tietoihin. </t>
  </si>
  <si>
    <t xml:space="preserve">Henkilön toimiala määräytyy hänen työpaikkansa </t>
  </si>
  <si>
    <t xml:space="preserve">Työlliseen työvoimaan luetaan kaikki 18-74-vuotiaat </t>
  </si>
  <si>
    <t>henkilöt, jotka vuoden viimeisellä viikolla</t>
  </si>
  <si>
    <t xml:space="preserve">olivat ansiotyössä eivätkä olleet työttömänä </t>
  </si>
  <si>
    <t xml:space="preserve">työnhakijana työvoimatoimistossa tai suorittamassa </t>
  </si>
  <si>
    <t xml:space="preserve">varusmies- tai siviilipalvelua. </t>
  </si>
  <si>
    <t xml:space="preserve">toimialan mukaan. Kaikki samassa toimipaikassa </t>
  </si>
  <si>
    <t xml:space="preserve">työskentelevät saavat saman </t>
  </si>
  <si>
    <t xml:space="preserve">toimialan ammatistaan riippumatta. </t>
  </si>
  <si>
    <t xml:space="preserve">Työpaikan toimiala määritetään kullekin </t>
  </si>
  <si>
    <t xml:space="preserve">toimipaikalle ja itsenäiselle ammatinharjoittajalle </t>
  </si>
  <si>
    <t xml:space="preserve">Tilastokeskuksen toimialaluokituksen mukaisesti. </t>
  </si>
  <si>
    <t>Toimialat yhteensä</t>
  </si>
  <si>
    <t>A      Maatalous, metsätalous ja kalatalous</t>
  </si>
  <si>
    <t>01     Kasvinviljely ja kotieläintalous, riistatalous ja niihin liittyvät palvelut</t>
  </si>
  <si>
    <t>02     Metsätalous ja puunkorjuu</t>
  </si>
  <si>
    <t>03     Kalastus ja vesiviljely</t>
  </si>
  <si>
    <t>B      Kaivostoiminta ja louhinta</t>
  </si>
  <si>
    <t>05     Kivihiilen ja ruskohiilen kaivu</t>
  </si>
  <si>
    <t>06     Raakaöljyn ja maakaasun tuotanto</t>
  </si>
  <si>
    <t>07     Metallimalmien louhinta</t>
  </si>
  <si>
    <t>08     Muu kaivostoiminta ja louhinta</t>
  </si>
  <si>
    <t>09     Kaivostoimintaa palveleva toiminta</t>
  </si>
  <si>
    <t>C      Teollisuus</t>
  </si>
  <si>
    <t>10     Elintarvikkeiden valmistus</t>
  </si>
  <si>
    <t>11     Juomien valmistus</t>
  </si>
  <si>
    <t>12     Tupakkatuotteiden valmistus</t>
  </si>
  <si>
    <t>13     Tekstiilien valmistus</t>
  </si>
  <si>
    <t>14     Vaatteiden valmistus</t>
  </si>
  <si>
    <t>15     Nahan ja nahkatuotteiden valmistus</t>
  </si>
  <si>
    <t>16     Sahatavaran sekä puu- ja korkkituotteiden valmistus (pl. huonekalut); olki- ja punontatuotteiden valmistus</t>
  </si>
  <si>
    <t>17     Paperin, paperi- ja kartonkituotteiden valmistus</t>
  </si>
  <si>
    <t>18     Painaminen ja tallenteiden jäljentäminen</t>
  </si>
  <si>
    <t>19     Koksin ja jalostettujen öljytuotteiden valmistus</t>
  </si>
  <si>
    <t>20     Kemikaalien ja kemiallisten tuotteiden valmistus</t>
  </si>
  <si>
    <t>21     Lääkeaineiden ja lääkkeiden valmistus</t>
  </si>
  <si>
    <t>22     Kumi- ja muovituotteiden valmistus</t>
  </si>
  <si>
    <t>23     Muiden ei-metallisten mineraalituotteiden valmistus</t>
  </si>
  <si>
    <t>24     Metallien jalostus</t>
  </si>
  <si>
    <t>25     Metallituotteiden valmistus (pl. koneet ja laitteet)</t>
  </si>
  <si>
    <t>26     Tietokoneiden sekä elektronisten ja optisten tuotteiden valmistus</t>
  </si>
  <si>
    <t>27     Sähkölaitteiden valmistus</t>
  </si>
  <si>
    <t>28     Muiden koneiden ja laitteiden valmistus</t>
  </si>
  <si>
    <t>29     Moottoriajoneuvojen, perävaunujen ja puoliperävaunujen valmistus</t>
  </si>
  <si>
    <t>30     Muiden kulkuneuvojen valmistus</t>
  </si>
  <si>
    <t>31     Huonekalujen valmistus</t>
  </si>
  <si>
    <t>32     Muu valmistus</t>
  </si>
  <si>
    <t>33     Koneiden ja laitteiden korjaus, huolto ja asennus</t>
  </si>
  <si>
    <t>D      Sähkö-, kaasu- ja lämpöhuolto, jäähdytysliiketoiminta</t>
  </si>
  <si>
    <t>35     Sähkö-, kaasu- ja lämpöhuolto, jäähdytysliiketoiminta</t>
  </si>
  <si>
    <t>E      Vesihuolto, viemäri- ja jätevesihuolto, jätehuolto ja muu ympäristön puhtaanapito</t>
  </si>
  <si>
    <t>36     Veden otto, puhdistus ja jakelu</t>
  </si>
  <si>
    <t>37     Viemäri- ja jätevesihuolto</t>
  </si>
  <si>
    <t>38     Jätteen keruu, käsittely ja loppusijoitus; materiaalien kierrätys</t>
  </si>
  <si>
    <t>39     Maaperän ja vesistöjen kunnostus ja muut ympäristönhuoltopalvelut</t>
  </si>
  <si>
    <t>F      Rakentaminen</t>
  </si>
  <si>
    <t>41     Talonrakentaminen</t>
  </si>
  <si>
    <t>42     Maa- ja vesirakentaminen</t>
  </si>
  <si>
    <t>43     Erikoistunut rakennustoiminta</t>
  </si>
  <si>
    <t>G      Tukku- ja vähittäiskauppa; moottoriajoneuvojen ja moottoripyörien korjaus</t>
  </si>
  <si>
    <t>45     Moottoriajoneuvojen ja moottoripyörien tukku- ja vähittäiskauppa sekä korjaus</t>
  </si>
  <si>
    <t>46     Tukkukauppa (pl. moottoriajoneuvojen ja moottoripyörien kauppa)</t>
  </si>
  <si>
    <t>47     Vähittäiskauppa (pl. moottoriajoneuvojen ja moottoripyörien kauppa)</t>
  </si>
  <si>
    <t>H      Kuljetus ja varastointi</t>
  </si>
  <si>
    <t>49     Maaliikenne ja putkijohtokuljetus</t>
  </si>
  <si>
    <t>50     Vesiliikenne</t>
  </si>
  <si>
    <t>51     Ilmaliikenne</t>
  </si>
  <si>
    <t>52     Varastointi ja liikennettä palveleva toiminta</t>
  </si>
  <si>
    <t>53     Posti- ja kuriiritoiminta</t>
  </si>
  <si>
    <t>I      Majoitus- ja ravitsemistoiminta</t>
  </si>
  <si>
    <t>55     Majoitus</t>
  </si>
  <si>
    <t>56     Ravitsemistoiminta</t>
  </si>
  <si>
    <t>J      Informaatio ja viestintä</t>
  </si>
  <si>
    <t>58     Kustannustoiminta</t>
  </si>
  <si>
    <t>59     Elokuva-, video- ja televisio-ohjelmatuotanto, äänitteiden ja musiikin kustantaminen</t>
  </si>
  <si>
    <t>60     Radio- ja televisiotoiminta</t>
  </si>
  <si>
    <t>61     Televiestintä</t>
  </si>
  <si>
    <t>62     Ohjelmistot, konsultointi ja siihen liittyvä toiminta</t>
  </si>
  <si>
    <t>63     Tietopalvelutoiminta</t>
  </si>
  <si>
    <t>K      Rahoitus- ja vakuutustoiminta</t>
  </si>
  <si>
    <t>64     Rahoituspalvelut (pl. vakuutus- ja eläkevakuutustoiminta)</t>
  </si>
  <si>
    <t>65     Vakuutus-, jälleenvakuutus- ja eläkevakuutustoiminta (pl. pakollinen sosiaalivakuutus)</t>
  </si>
  <si>
    <t>66     Rahoitusta ja vakuuttamista palveleva toiminta</t>
  </si>
  <si>
    <t>L      Kiinteistöalan toiminta</t>
  </si>
  <si>
    <t>68     Kiinteistöalan toiminta</t>
  </si>
  <si>
    <t>M      Ammatillinen, tieteellinen ja tekninen toiminta</t>
  </si>
  <si>
    <t>69     Lakiasiain- ja laskentatoimen palvelut</t>
  </si>
  <si>
    <t>70     Pääkonttorien toiminta; liikkeenjohdon konsultointi</t>
  </si>
  <si>
    <t>71     Arkkitehti- ja insinööripalvelut; tekninen testaus ja analysointi</t>
  </si>
  <si>
    <t>72     Tieteellinen tutkimus ja kehittäminen</t>
  </si>
  <si>
    <t>73     Mainostoiminta ja markkinatutkimus</t>
  </si>
  <si>
    <t>74     Muut erikoistuneet palvelut liike-elämälle</t>
  </si>
  <si>
    <t>75     Eläinlääkintäpalvelut</t>
  </si>
  <si>
    <t>N      Hallinto- ja tukipalvelutoiminta</t>
  </si>
  <si>
    <t>77     Vuokraus- ja leasingtoiminta</t>
  </si>
  <si>
    <t>78     Työllistämistoiminta</t>
  </si>
  <si>
    <t>79     Matkatoimistojen ja matkanjärjestäjien toiminta; varauspalvelut</t>
  </si>
  <si>
    <t>80     Turvallisuus-, vartiointi- ja etsiväpalvelut</t>
  </si>
  <si>
    <t>81     Kiinteistön- ja maisemanhoito</t>
  </si>
  <si>
    <t>82     Hallinto- ja tukipalvelut liike-elämälle</t>
  </si>
  <si>
    <t>N.     (Ei tarkempaa tasoa) Hallinto- ja tukipalvelutoiminta</t>
  </si>
  <si>
    <t>O      Julkinen hallinto ja maanpuolustus; pakollinen sosiaalivakuutus</t>
  </si>
  <si>
    <t>84     Julkinen hallinto ja maanpuolustus; pakollinen sosiaalivakuutus</t>
  </si>
  <si>
    <t>P      Koulutus</t>
  </si>
  <si>
    <t>85     Koulutus</t>
  </si>
  <si>
    <t>Q      Terveys- ja sosiaalipalvelut</t>
  </si>
  <si>
    <t>86     Terveyspalvelut</t>
  </si>
  <si>
    <t>87     Sosiaalihuollon laitospalvelut</t>
  </si>
  <si>
    <t>88     Sosiaalihuollon avopalvelut</t>
  </si>
  <si>
    <t>R      Taiteet, viihde ja virkistys</t>
  </si>
  <si>
    <t>90     Kulttuuri- ja viihdetoiminta</t>
  </si>
  <si>
    <t>91     Kirjastojen, arkistojen, museoiden ja muiden kulttuurilaitosten toiminta</t>
  </si>
  <si>
    <t>92     Rahapeli- ja vedonlyöntipalvelut</t>
  </si>
  <si>
    <t>93     Urheilutoiminta sekä huvi- ja virkistyspalvelut</t>
  </si>
  <si>
    <t>R.     (Ei tarkempaa tasoa) Taiteet, viihde ja virkistys</t>
  </si>
  <si>
    <t>S      Muu palvelutoiminta</t>
  </si>
  <si>
    <t>94     Järjestöjen toiminta</t>
  </si>
  <si>
    <t>95     Tietokoneiden, henkilökohtaisten ja kotitaloustavaroiden korjaus</t>
  </si>
  <si>
    <t>96     Muut henkilökohtaiset palvelut</t>
  </si>
  <si>
    <t>T      Kotitalouksien toiminta työnantajina; kotitalouksien eriyttämätön toiminta tavaroiden ja palvelujen tuottamiseksi omaan käyttöön</t>
  </si>
  <si>
    <t>97     Kotitalouksien toiminta kotitaloustyöntekijöiden työnantajina</t>
  </si>
  <si>
    <t>98     Kotitalouksien eriyttämätön toiminta tavaroiden ja palvelujen tuottamiseksi omaan käyttöön</t>
  </si>
  <si>
    <t>U      Kansainvälisten organisaatioiden ja toimielinten toiminta</t>
  </si>
  <si>
    <t>99     Kansainvälisten organisaatioiden ja toimielinten toiminta</t>
  </si>
  <si>
    <t>X      Toimiala tuntematon</t>
  </si>
  <si>
    <t>00     Toimiala tuntematon</t>
  </si>
  <si>
    <t>Työlliset toimialoittain 31.12.2016</t>
  </si>
  <si>
    <t>Elinkeinorakenne (työlliset toimialoittain) 31.12.2016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</si>
</sst>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2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/>
      <protection locked="0"/>
    </xf>
    <xf numFmtId="0" fontId="32" fillId="11" borderId="10" xfId="0" applyFont="1" applyFill="1" applyBorder="1" applyAlignment="1">
      <alignment/>
    </xf>
    <xf numFmtId="0" fontId="32" fillId="11" borderId="10" xfId="0" applyFont="1" applyFill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right"/>
      <protection locked="0"/>
    </xf>
    <xf numFmtId="169" fontId="0" fillId="0" borderId="0" xfId="0" applyNumberFormat="1" applyFont="1" applyAlignment="1" applyProtection="1">
      <alignment horizontal="right"/>
      <protection locked="0"/>
    </xf>
    <xf numFmtId="169" fontId="32" fillId="0" borderId="0" xfId="0" applyNumberFormat="1" applyFont="1" applyAlignment="1" applyProtection="1">
      <alignment horizontal="right"/>
      <protection locked="0"/>
    </xf>
    <xf numFmtId="169" fontId="0" fillId="0" borderId="11" xfId="0" applyNumberFormat="1" applyFont="1" applyBorder="1" applyAlignment="1" applyProtection="1">
      <alignment horizontal="right"/>
      <protection locked="0"/>
    </xf>
    <xf numFmtId="0" fontId="32" fillId="11" borderId="10" xfId="0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elinkeinorakenne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Elinkeinorakenne!$B$6:$B$9</c:f>
              <c:numCache>
                <c:ptCount val="4"/>
                <c:pt idx="0">
                  <c:v>2201</c:v>
                </c:pt>
                <c:pt idx="1">
                  <c:v>6712</c:v>
                </c:pt>
                <c:pt idx="2">
                  <c:v>18214</c:v>
                </c:pt>
                <c:pt idx="3">
                  <c:v>278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elinkeinorakenne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Elinkeinorakenne!$K$6:$K$9</c:f>
              <c:numCache>
                <c:ptCount val="4"/>
                <c:pt idx="0">
                  <c:v>257</c:v>
                </c:pt>
                <c:pt idx="1">
                  <c:v>592</c:v>
                </c:pt>
                <c:pt idx="2">
                  <c:v>1303</c:v>
                </c:pt>
                <c:pt idx="3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elinkeinorakenne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Elinkeinorakenne!$L$6:$L$9</c:f>
              <c:numCache>
                <c:ptCount val="4"/>
                <c:pt idx="0">
                  <c:v>732</c:v>
                </c:pt>
                <c:pt idx="1">
                  <c:v>4644</c:v>
                </c:pt>
                <c:pt idx="2">
                  <c:v>13660</c:v>
                </c:pt>
                <c:pt idx="3">
                  <c:v>185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seudun elinkeinorakenne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Elinkeinorakenne!$C$6:$C$9</c:f>
              <c:numCache>
                <c:ptCount val="4"/>
                <c:pt idx="0">
                  <c:v>1212</c:v>
                </c:pt>
                <c:pt idx="1">
                  <c:v>1476</c:v>
                </c:pt>
                <c:pt idx="2">
                  <c:v>3251</c:v>
                </c:pt>
                <c:pt idx="3">
                  <c:v>73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seudun elinkeinorakenne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Elinkeinorakenne!$J$6:$J$9</c:f>
              <c:numCache>
                <c:ptCount val="4"/>
                <c:pt idx="0">
                  <c:v>989</c:v>
                </c:pt>
                <c:pt idx="1">
                  <c:v>5236</c:v>
                </c:pt>
                <c:pt idx="2">
                  <c:v>14963</c:v>
                </c:pt>
                <c:pt idx="3">
                  <c:v>205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elinkeinorakenne 2016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Elinkeinorakenne!$D$6:$D$9</c:f>
              <c:numCache>
                <c:ptCount val="4"/>
                <c:pt idx="0">
                  <c:v>123</c:v>
                </c:pt>
                <c:pt idx="1">
                  <c:v>92</c:v>
                </c:pt>
                <c:pt idx="2">
                  <c:v>226</c:v>
                </c:pt>
                <c:pt idx="3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elinkeinorakenne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Elinkeinorakenne!$E$6:$E$9</c:f>
              <c:numCache>
                <c:ptCount val="4"/>
                <c:pt idx="0">
                  <c:v>293</c:v>
                </c:pt>
                <c:pt idx="1">
                  <c:v>473</c:v>
                </c:pt>
                <c:pt idx="2">
                  <c:v>1086</c:v>
                </c:pt>
                <c:pt idx="3">
                  <c:v>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Lestijärven elinkeinorakenne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Elinkeinorakenne!$F$6:$F$9</c:f>
              <c:numCache>
                <c:ptCount val="4"/>
                <c:pt idx="0">
                  <c:v>91</c:v>
                </c:pt>
                <c:pt idx="1">
                  <c:v>46</c:v>
                </c:pt>
                <c:pt idx="2">
                  <c:v>133</c:v>
                </c:pt>
                <c:pt idx="3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 elinkeinorakenne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Elinkeinorakenne!$G$6:$G$9</c:f>
              <c:numCache>
                <c:ptCount val="4"/>
                <c:pt idx="0">
                  <c:v>166</c:v>
                </c:pt>
                <c:pt idx="1">
                  <c:v>252</c:v>
                </c:pt>
                <c:pt idx="2">
                  <c:v>518</c:v>
                </c:pt>
                <c:pt idx="3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Toholammin elinkeinorakenne 2016</a:t>
            </a:r>
          </a:p>
        </c:rich>
      </c:tx>
      <c:layout>
        <c:manualLayout>
          <c:xMode val="factor"/>
          <c:yMode val="factor"/>
          <c:x val="-0.00075"/>
          <c:y val="-0.00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Elinkeinorakenne!$H$6:$H$9</c:f>
              <c:numCache>
                <c:ptCount val="4"/>
                <c:pt idx="0">
                  <c:v>285</c:v>
                </c:pt>
                <c:pt idx="1">
                  <c:v>278</c:v>
                </c:pt>
                <c:pt idx="2">
                  <c:v>582</c:v>
                </c:pt>
                <c:pt idx="3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Vetelin elinkeinorakenne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Elinkeinorakenne!$I$6:$I$9</c:f>
              <c:numCache>
                <c:ptCount val="4"/>
                <c:pt idx="0">
                  <c:v>254</c:v>
                </c:pt>
                <c:pt idx="1">
                  <c:v>335</c:v>
                </c:pt>
                <c:pt idx="2">
                  <c:v>706</c:v>
                </c:pt>
                <c:pt idx="3">
                  <c:v>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50.140625" style="0" customWidth="1"/>
    <col min="2" max="2" width="11.140625" style="0" customWidth="1"/>
    <col min="3" max="3" width="9.8515625" style="0" customWidth="1"/>
    <col min="5" max="5" width="9.57421875" style="0" customWidth="1"/>
    <col min="8" max="8" width="10.28125" style="0" customWidth="1"/>
    <col min="10" max="10" width="9.28125" style="0" customWidth="1"/>
  </cols>
  <sheetData>
    <row r="1" ht="18">
      <c r="A1" s="5" t="s">
        <v>177</v>
      </c>
    </row>
    <row r="2" ht="14.25">
      <c r="A2" s="4"/>
    </row>
    <row r="3" ht="14.25">
      <c r="A3" t="s">
        <v>23</v>
      </c>
    </row>
    <row r="4" spans="1:12" ht="32.25" customHeight="1" thickBot="1">
      <c r="A4" s="6" t="s">
        <v>35</v>
      </c>
      <c r="B4" s="7" t="s">
        <v>24</v>
      </c>
      <c r="C4" s="7" t="s">
        <v>34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</row>
    <row r="5" spans="1:12" ht="14.25">
      <c r="A5" s="4" t="s">
        <v>0</v>
      </c>
      <c r="B5" s="8">
        <f>SUM(B6:B9)</f>
        <v>27405</v>
      </c>
      <c r="C5" s="8">
        <f aca="true" t="shared" si="0" ref="C5:L5">SUM(C6:C9)</f>
        <v>6012</v>
      </c>
      <c r="D5" s="8">
        <f t="shared" si="0"/>
        <v>450</v>
      </c>
      <c r="E5" s="8">
        <f t="shared" si="0"/>
        <v>1868</v>
      </c>
      <c r="F5" s="8">
        <f t="shared" si="0"/>
        <v>276</v>
      </c>
      <c r="G5" s="8">
        <f t="shared" si="0"/>
        <v>948</v>
      </c>
      <c r="H5" s="8">
        <f t="shared" si="0"/>
        <v>1159</v>
      </c>
      <c r="I5" s="8">
        <f t="shared" si="0"/>
        <v>1311</v>
      </c>
      <c r="J5" s="8">
        <f t="shared" si="0"/>
        <v>21393</v>
      </c>
      <c r="K5" s="8">
        <f t="shared" si="0"/>
        <v>2172</v>
      </c>
      <c r="L5" s="8">
        <f t="shared" si="0"/>
        <v>19221</v>
      </c>
    </row>
    <row r="6" spans="1:12" ht="14.25">
      <c r="A6" s="3" t="s">
        <v>36</v>
      </c>
      <c r="B6" s="12">
        <f>'TOL 2-num'!B6</f>
        <v>2201</v>
      </c>
      <c r="C6" s="12">
        <f>'TOL 2-num'!C6</f>
        <v>1212</v>
      </c>
      <c r="D6" s="12">
        <f>'TOL 2-num'!D6</f>
        <v>123</v>
      </c>
      <c r="E6" s="12">
        <f>'TOL 2-num'!E6</f>
        <v>293</v>
      </c>
      <c r="F6" s="12">
        <f>'TOL 2-num'!F6</f>
        <v>91</v>
      </c>
      <c r="G6" s="12">
        <f>'TOL 2-num'!G6</f>
        <v>166</v>
      </c>
      <c r="H6" s="12">
        <f>'TOL 2-num'!H6</f>
        <v>285</v>
      </c>
      <c r="I6" s="12">
        <f>'TOL 2-num'!I6</f>
        <v>254</v>
      </c>
      <c r="J6" s="12">
        <f>'TOL 2-num'!J6</f>
        <v>989</v>
      </c>
      <c r="K6" s="12">
        <f>'TOL 2-num'!K6</f>
        <v>257</v>
      </c>
      <c r="L6" s="12">
        <f>'TOL 2-num'!L6</f>
        <v>732</v>
      </c>
    </row>
    <row r="7" spans="1:12" ht="14.25">
      <c r="A7" s="3" t="s">
        <v>47</v>
      </c>
      <c r="B7" s="12">
        <f>SUM('TOL 2-num'!B10,'TOL 2-num'!B16,'TOL 2-num'!B41,'TOL 2-num'!B43,'TOL 2-num'!B48)</f>
        <v>6712</v>
      </c>
      <c r="C7" s="12">
        <f>SUM('TOL 2-num'!C10,'TOL 2-num'!C16,'TOL 2-num'!C41,'TOL 2-num'!C43,'TOL 2-num'!C48)</f>
        <v>1476</v>
      </c>
      <c r="D7" s="12">
        <f>SUM('TOL 2-num'!D10,'TOL 2-num'!D16,'TOL 2-num'!D41,'TOL 2-num'!D43,'TOL 2-num'!D48)</f>
        <v>92</v>
      </c>
      <c r="E7" s="12">
        <f>SUM('TOL 2-num'!E10,'TOL 2-num'!E16,'TOL 2-num'!E41,'TOL 2-num'!E43,'TOL 2-num'!E48)</f>
        <v>473</v>
      </c>
      <c r="F7" s="12">
        <f>SUM('TOL 2-num'!F10,'TOL 2-num'!F16,'TOL 2-num'!F41,'TOL 2-num'!F43,'TOL 2-num'!F48)</f>
        <v>46</v>
      </c>
      <c r="G7" s="12">
        <f>SUM('TOL 2-num'!G10,'TOL 2-num'!G16,'TOL 2-num'!G41,'TOL 2-num'!G43,'TOL 2-num'!G48)</f>
        <v>252</v>
      </c>
      <c r="H7" s="12">
        <f>SUM('TOL 2-num'!H10,'TOL 2-num'!H16,'TOL 2-num'!H41,'TOL 2-num'!H43,'TOL 2-num'!H48)</f>
        <v>278</v>
      </c>
      <c r="I7" s="12">
        <f>SUM('TOL 2-num'!I10,'TOL 2-num'!I16,'TOL 2-num'!I41,'TOL 2-num'!I43,'TOL 2-num'!I48)</f>
        <v>335</v>
      </c>
      <c r="J7" s="12">
        <f>SUM('TOL 2-num'!J10,'TOL 2-num'!J16,'TOL 2-num'!J41,'TOL 2-num'!J43,'TOL 2-num'!J48)</f>
        <v>5236</v>
      </c>
      <c r="K7" s="12">
        <f>SUM('TOL 2-num'!K10,'TOL 2-num'!K16,'TOL 2-num'!K41,'TOL 2-num'!K43,'TOL 2-num'!K48)</f>
        <v>592</v>
      </c>
      <c r="L7" s="12">
        <f>SUM('TOL 2-num'!L10,'TOL 2-num'!L16,'TOL 2-num'!L41,'TOL 2-num'!L43,'TOL 2-num'!L48)</f>
        <v>4644</v>
      </c>
    </row>
    <row r="8" spans="1:12" ht="14.25">
      <c r="A8" s="11" t="s">
        <v>37</v>
      </c>
      <c r="B8" s="12">
        <f>SUM('TOL 2-num'!B52,'TOL 2-num'!B56,'TOL 2-num'!B62,'TOL 2-num'!B65,'TOL 2-num'!B72,'TOL 2-num'!B76,'TOL 2-num'!B78,'TOL 2-num'!B86,'TOL 2-num'!B94,'TOL 2-num'!B96,'TOL 2-num'!B98,'TOL 2-num'!B102,'TOL 2-num'!B108,'TOL 2-num'!B112,'TOL 2-num'!B115)</f>
        <v>18214</v>
      </c>
      <c r="C8" s="12">
        <f>SUM('TOL 2-num'!C52,'TOL 2-num'!C56,'TOL 2-num'!C62,'TOL 2-num'!C65,'TOL 2-num'!C72,'TOL 2-num'!C76,'TOL 2-num'!C78,'TOL 2-num'!C86,'TOL 2-num'!C94,'TOL 2-num'!C96,'TOL 2-num'!C98,'TOL 2-num'!C102,'TOL 2-num'!C108,'TOL 2-num'!C112,'TOL 2-num'!C115)</f>
        <v>3251</v>
      </c>
      <c r="D8" s="12">
        <f>SUM('TOL 2-num'!D52,'TOL 2-num'!D56,'TOL 2-num'!D62,'TOL 2-num'!D65,'TOL 2-num'!D72,'TOL 2-num'!D76,'TOL 2-num'!D78,'TOL 2-num'!D86,'TOL 2-num'!D94,'TOL 2-num'!D96,'TOL 2-num'!D98,'TOL 2-num'!D102,'TOL 2-num'!D108,'TOL 2-num'!D112,'TOL 2-num'!D115)</f>
        <v>226</v>
      </c>
      <c r="E8" s="12">
        <f>SUM('TOL 2-num'!E52,'TOL 2-num'!E56,'TOL 2-num'!E62,'TOL 2-num'!E65,'TOL 2-num'!E72,'TOL 2-num'!E76,'TOL 2-num'!E78,'TOL 2-num'!E86,'TOL 2-num'!E94,'TOL 2-num'!E96,'TOL 2-num'!E98,'TOL 2-num'!E102,'TOL 2-num'!E108,'TOL 2-num'!E112,'TOL 2-num'!E115)</f>
        <v>1086</v>
      </c>
      <c r="F8" s="12">
        <f>SUM('TOL 2-num'!F52,'TOL 2-num'!F56,'TOL 2-num'!F62,'TOL 2-num'!F65,'TOL 2-num'!F72,'TOL 2-num'!F76,'TOL 2-num'!F78,'TOL 2-num'!F86,'TOL 2-num'!F94,'TOL 2-num'!F96,'TOL 2-num'!F98,'TOL 2-num'!F102,'TOL 2-num'!F108,'TOL 2-num'!F112,'TOL 2-num'!F115)</f>
        <v>133</v>
      </c>
      <c r="G8" s="12">
        <f>SUM('TOL 2-num'!G52,'TOL 2-num'!G56,'TOL 2-num'!G62,'TOL 2-num'!G65,'TOL 2-num'!G72,'TOL 2-num'!G76,'TOL 2-num'!G78,'TOL 2-num'!G86,'TOL 2-num'!G94,'TOL 2-num'!G96,'TOL 2-num'!G98,'TOL 2-num'!G102,'TOL 2-num'!G108,'TOL 2-num'!G112,'TOL 2-num'!G115)</f>
        <v>518</v>
      </c>
      <c r="H8" s="12">
        <f>SUM('TOL 2-num'!H52,'TOL 2-num'!H56,'TOL 2-num'!H62,'TOL 2-num'!H65,'TOL 2-num'!H72,'TOL 2-num'!H76,'TOL 2-num'!H78,'TOL 2-num'!H86,'TOL 2-num'!H94,'TOL 2-num'!H96,'TOL 2-num'!H98,'TOL 2-num'!H102,'TOL 2-num'!H108,'TOL 2-num'!H112,'TOL 2-num'!H115)</f>
        <v>582</v>
      </c>
      <c r="I8" s="12">
        <f>SUM('TOL 2-num'!I52,'TOL 2-num'!I56,'TOL 2-num'!I62,'TOL 2-num'!I65,'TOL 2-num'!I72,'TOL 2-num'!I76,'TOL 2-num'!I78,'TOL 2-num'!I86,'TOL 2-num'!I94,'TOL 2-num'!I96,'TOL 2-num'!I98,'TOL 2-num'!I102,'TOL 2-num'!I108,'TOL 2-num'!I112,'TOL 2-num'!I115)</f>
        <v>706</v>
      </c>
      <c r="J8" s="12">
        <f>SUM('TOL 2-num'!J52,'TOL 2-num'!J56,'TOL 2-num'!J62,'TOL 2-num'!J65,'TOL 2-num'!J72,'TOL 2-num'!J76,'TOL 2-num'!J78,'TOL 2-num'!J86,'TOL 2-num'!J94,'TOL 2-num'!J96,'TOL 2-num'!J98,'TOL 2-num'!J102,'TOL 2-num'!J108,'TOL 2-num'!J112,'TOL 2-num'!J115)</f>
        <v>14963</v>
      </c>
      <c r="K8" s="12">
        <f>SUM('TOL 2-num'!K52,'TOL 2-num'!K56,'TOL 2-num'!K62,'TOL 2-num'!K65,'TOL 2-num'!K72,'TOL 2-num'!K76,'TOL 2-num'!K78,'TOL 2-num'!K86,'TOL 2-num'!K94,'TOL 2-num'!K96,'TOL 2-num'!K98,'TOL 2-num'!K102,'TOL 2-num'!K108,'TOL 2-num'!K112,'TOL 2-num'!K115)</f>
        <v>1303</v>
      </c>
      <c r="L8" s="12">
        <f>SUM('TOL 2-num'!L52,'TOL 2-num'!L56,'TOL 2-num'!L62,'TOL 2-num'!L65,'TOL 2-num'!L72,'TOL 2-num'!L76,'TOL 2-num'!L78,'TOL 2-num'!L86,'TOL 2-num'!L94,'TOL 2-num'!L96,'TOL 2-num'!L98,'TOL 2-num'!L102,'TOL 2-num'!L108,'TOL 2-num'!L112,'TOL 2-num'!L115)</f>
        <v>13660</v>
      </c>
    </row>
    <row r="9" spans="1:12" ht="14.25">
      <c r="A9" s="13" t="s">
        <v>38</v>
      </c>
      <c r="B9" s="14">
        <f>SUM('TOL 2-num'!B117)</f>
        <v>278</v>
      </c>
      <c r="C9" s="14">
        <f>SUM('TOL 2-num'!C117)</f>
        <v>73</v>
      </c>
      <c r="D9" s="14">
        <f>SUM('TOL 2-num'!D117)</f>
        <v>9</v>
      </c>
      <c r="E9" s="14">
        <f>SUM('TOL 2-num'!E117)</f>
        <v>16</v>
      </c>
      <c r="F9" s="14">
        <f>SUM('TOL 2-num'!F117)</f>
        <v>6</v>
      </c>
      <c r="G9" s="14">
        <f>SUM('TOL 2-num'!G117)</f>
        <v>12</v>
      </c>
      <c r="H9" s="14">
        <f>SUM('TOL 2-num'!H117)</f>
        <v>14</v>
      </c>
      <c r="I9" s="14">
        <f>SUM('TOL 2-num'!I117)</f>
        <v>16</v>
      </c>
      <c r="J9" s="14">
        <f>SUM('TOL 2-num'!J117)</f>
        <v>205</v>
      </c>
      <c r="K9" s="14">
        <f>SUM('TOL 2-num'!K117)</f>
        <v>20</v>
      </c>
      <c r="L9" s="14">
        <f>SUM('TOL 2-num'!L117)</f>
        <v>185</v>
      </c>
    </row>
    <row r="11" ht="14.25">
      <c r="A11" s="1" t="s">
        <v>22</v>
      </c>
    </row>
    <row r="12" ht="14.25">
      <c r="A12" s="3"/>
    </row>
    <row r="13" ht="14.25">
      <c r="A13" s="1"/>
    </row>
    <row r="14" ht="14.25">
      <c r="A14" s="1"/>
    </row>
    <row r="15" ht="14.25">
      <c r="A15" s="1"/>
    </row>
    <row r="16" ht="14.25">
      <c r="A16" s="3"/>
    </row>
    <row r="17" ht="14.25">
      <c r="A17" s="3"/>
    </row>
    <row r="18" ht="14.25">
      <c r="A1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50.140625" style="0" customWidth="1"/>
    <col min="2" max="2" width="11.140625" style="0" customWidth="1"/>
    <col min="3" max="3" width="9.8515625" style="0" customWidth="1"/>
    <col min="4" max="4" width="7.8515625" style="0" customWidth="1"/>
    <col min="5" max="5" width="9.57421875" style="0" customWidth="1"/>
    <col min="7" max="7" width="7.421875" style="0" customWidth="1"/>
    <col min="8" max="8" width="10.28125" style="0" customWidth="1"/>
    <col min="9" max="9" width="7.7109375" style="0" customWidth="1"/>
    <col min="10" max="10" width="9.28125" style="0" customWidth="1"/>
    <col min="11" max="11" width="8.28125" style="0" customWidth="1"/>
    <col min="12" max="12" width="8.140625" style="0" customWidth="1"/>
  </cols>
  <sheetData>
    <row r="1" ht="18">
      <c r="A1" s="5" t="s">
        <v>177</v>
      </c>
    </row>
    <row r="2" ht="14.25">
      <c r="A2" s="4"/>
    </row>
    <row r="3" ht="14.25">
      <c r="A3" t="s">
        <v>23</v>
      </c>
    </row>
    <row r="4" spans="1:12" ht="32.25" customHeight="1" thickBot="1">
      <c r="A4" s="6" t="s">
        <v>35</v>
      </c>
      <c r="B4" s="7" t="s">
        <v>24</v>
      </c>
      <c r="C4" s="7" t="s">
        <v>34</v>
      </c>
      <c r="D4" s="18" t="s">
        <v>25</v>
      </c>
      <c r="E4" s="18" t="s">
        <v>26</v>
      </c>
      <c r="F4" s="18" t="s">
        <v>27</v>
      </c>
      <c r="G4" s="18" t="s">
        <v>28</v>
      </c>
      <c r="H4" s="18" t="s">
        <v>29</v>
      </c>
      <c r="I4" s="18" t="s">
        <v>30</v>
      </c>
      <c r="J4" s="7" t="s">
        <v>31</v>
      </c>
      <c r="K4" s="18" t="s">
        <v>32</v>
      </c>
      <c r="L4" s="18" t="s">
        <v>33</v>
      </c>
    </row>
    <row r="5" spans="1:12" ht="14.25">
      <c r="A5" s="4" t="s">
        <v>0</v>
      </c>
      <c r="B5" s="16">
        <f>SUM(B6:B9)</f>
        <v>100</v>
      </c>
      <c r="C5" s="16">
        <f aca="true" t="shared" si="0" ref="C5:L5">SUM(C6:C9)</f>
        <v>100</v>
      </c>
      <c r="D5" s="16">
        <f t="shared" si="0"/>
        <v>100</v>
      </c>
      <c r="E5" s="16">
        <f t="shared" si="0"/>
        <v>99.99999999999999</v>
      </c>
      <c r="F5" s="16">
        <f t="shared" si="0"/>
        <v>100</v>
      </c>
      <c r="G5" s="16">
        <f t="shared" si="0"/>
        <v>100</v>
      </c>
      <c r="H5" s="16">
        <f t="shared" si="0"/>
        <v>100</v>
      </c>
      <c r="I5" s="16">
        <f t="shared" si="0"/>
        <v>100.00000000000001</v>
      </c>
      <c r="J5" s="16">
        <f t="shared" si="0"/>
        <v>100</v>
      </c>
      <c r="K5" s="16">
        <f t="shared" si="0"/>
        <v>100.00000000000001</v>
      </c>
      <c r="L5" s="16">
        <f t="shared" si="0"/>
        <v>100.00000000000001</v>
      </c>
    </row>
    <row r="6" spans="1:12" ht="14.25">
      <c r="A6" s="3" t="s">
        <v>36</v>
      </c>
      <c r="B6" s="15">
        <f>'TOL 2-num'!B6/'TOL 2-num'!B5*100</f>
        <v>8.03138113482941</v>
      </c>
      <c r="C6" s="15">
        <f>'TOL 2-num'!C6/'TOL 2-num'!C5*100</f>
        <v>20.159680638722556</v>
      </c>
      <c r="D6" s="15">
        <f>'TOL 2-num'!D6/'TOL 2-num'!D5*100</f>
        <v>27.333333333333332</v>
      </c>
      <c r="E6" s="15">
        <f>'TOL 2-num'!E6/'TOL 2-num'!E5*100</f>
        <v>15.685224839400428</v>
      </c>
      <c r="F6" s="15">
        <f>'TOL 2-num'!F6/'TOL 2-num'!F5*100</f>
        <v>32.971014492753625</v>
      </c>
      <c r="G6" s="15">
        <f>'TOL 2-num'!G6/'TOL 2-num'!G5*100</f>
        <v>17.51054852320675</v>
      </c>
      <c r="H6" s="15">
        <f>'TOL 2-num'!H6/'TOL 2-num'!H5*100</f>
        <v>24.59016393442623</v>
      </c>
      <c r="I6" s="15">
        <f>'TOL 2-num'!I6/'TOL 2-num'!I5*100</f>
        <v>19.374523264683447</v>
      </c>
      <c r="J6" s="15">
        <f>'TOL 2-num'!J6/'TOL 2-num'!J5*100</f>
        <v>4.623007525826204</v>
      </c>
      <c r="K6" s="15">
        <f>'TOL 2-num'!K6/'TOL 2-num'!K5*100</f>
        <v>11.832412523020258</v>
      </c>
      <c r="L6" s="15">
        <f>'TOL 2-num'!L6/'TOL 2-num'!L5*100</f>
        <v>3.808334633994069</v>
      </c>
    </row>
    <row r="7" spans="1:12" ht="14.25">
      <c r="A7" s="3" t="s">
        <v>47</v>
      </c>
      <c r="B7" s="15">
        <f>SUM('TOL 2-num'!B10,'TOL 2-num'!B16,'TOL 2-num'!B41,'TOL 2-num'!B43,'TOL 2-num'!B48)/'TOL 2-num'!B5*100</f>
        <v>24.491881043605183</v>
      </c>
      <c r="C7" s="15">
        <f>SUM('TOL 2-num'!C10,'TOL 2-num'!C16,'TOL 2-num'!C41,'TOL 2-num'!C43,'TOL 2-num'!C48)/'TOL 2-num'!C5*100</f>
        <v>24.550898203592812</v>
      </c>
      <c r="D7" s="15">
        <f>SUM('TOL 2-num'!D10,'TOL 2-num'!D16,'TOL 2-num'!D41,'TOL 2-num'!D43,'TOL 2-num'!D48)/'TOL 2-num'!D5*100</f>
        <v>20.444444444444446</v>
      </c>
      <c r="E7" s="15">
        <f>SUM('TOL 2-num'!E10,'TOL 2-num'!E16,'TOL 2-num'!E41,'TOL 2-num'!E43,'TOL 2-num'!E48)/'TOL 2-num'!E5*100</f>
        <v>25.321199143468952</v>
      </c>
      <c r="F7" s="15">
        <f>SUM('TOL 2-num'!F10,'TOL 2-num'!F16,'TOL 2-num'!F41,'TOL 2-num'!F43,'TOL 2-num'!F48)/'TOL 2-num'!F5*100</f>
        <v>16.666666666666664</v>
      </c>
      <c r="G7" s="15">
        <f>SUM('TOL 2-num'!G10,'TOL 2-num'!G16,'TOL 2-num'!G41,'TOL 2-num'!G43,'TOL 2-num'!G48)/'TOL 2-num'!G5*100</f>
        <v>26.582278481012654</v>
      </c>
      <c r="H7" s="15">
        <f>SUM('TOL 2-num'!H10,'TOL 2-num'!H16,'TOL 2-num'!H41,'TOL 2-num'!H43,'TOL 2-num'!H48)/'TOL 2-num'!H5*100</f>
        <v>23.986194995685935</v>
      </c>
      <c r="I7" s="15">
        <f>SUM('TOL 2-num'!I10,'TOL 2-num'!I16,'TOL 2-num'!I41,'TOL 2-num'!I43,'TOL 2-num'!I48)/'TOL 2-num'!I5*100</f>
        <v>25.553012967200612</v>
      </c>
      <c r="J7" s="15">
        <f>SUM('TOL 2-num'!J10,'TOL 2-num'!J16,'TOL 2-num'!J41,'TOL 2-num'!J43,'TOL 2-num'!J48)/'TOL 2-num'!J5*100</f>
        <v>24.475295657458044</v>
      </c>
      <c r="K7" s="15">
        <f>SUM('TOL 2-num'!K10,'TOL 2-num'!K16,'TOL 2-num'!K41,'TOL 2-num'!K43,'TOL 2-num'!K48)/'TOL 2-num'!K5*100</f>
        <v>27.255985267034994</v>
      </c>
      <c r="L7" s="15">
        <f>SUM('TOL 2-num'!L10,'TOL 2-num'!L16,'TOL 2-num'!L41,'TOL 2-num'!L43,'TOL 2-num'!L48)/'TOL 2-num'!L5*100</f>
        <v>24.161073825503358</v>
      </c>
    </row>
    <row r="8" spans="1:12" ht="14.25">
      <c r="A8" s="11" t="s">
        <v>37</v>
      </c>
      <c r="B8" s="15">
        <f>SUM('TOL 2-num'!B52,'TOL 2-num'!B56,'TOL 2-num'!B62,'TOL 2-num'!B65,'TOL 2-num'!B72,'TOL 2-num'!B76,'TOL 2-num'!B78,'TOL 2-num'!B86,'TOL 2-num'!B94,'TOL 2-num'!B96,'TOL 2-num'!B98,'TOL 2-num'!B102,'TOL 2-num'!B108,'TOL 2-num'!B112,'TOL 2-num'!B115)/'TOL 2-num'!B5*100</f>
        <v>66.46232439335887</v>
      </c>
      <c r="C8" s="15">
        <f>SUM('TOL 2-num'!C52,'TOL 2-num'!C56,'TOL 2-num'!C62,'TOL 2-num'!C65,'TOL 2-num'!C72,'TOL 2-num'!C76,'TOL 2-num'!C78,'TOL 2-num'!C86,'TOL 2-num'!C94,'TOL 2-num'!C96,'TOL 2-num'!C98,'TOL 2-num'!C102,'TOL 2-num'!C108,'TOL 2-num'!C112,'TOL 2-num'!C115)/'TOL 2-num'!C5*100</f>
        <v>54.07518296739854</v>
      </c>
      <c r="D8" s="15">
        <f>SUM('TOL 2-num'!D52,'TOL 2-num'!D56,'TOL 2-num'!D62,'TOL 2-num'!D65,'TOL 2-num'!D72,'TOL 2-num'!D76,'TOL 2-num'!D78,'TOL 2-num'!D86,'TOL 2-num'!D94,'TOL 2-num'!D96,'TOL 2-num'!D98,'TOL 2-num'!D102,'TOL 2-num'!D108,'TOL 2-num'!D112,'TOL 2-num'!D115)/'TOL 2-num'!D5*100</f>
        <v>50.22222222222222</v>
      </c>
      <c r="E8" s="15">
        <f>SUM('TOL 2-num'!E52,'TOL 2-num'!E56,'TOL 2-num'!E62,'TOL 2-num'!E65,'TOL 2-num'!E72,'TOL 2-num'!E76,'TOL 2-num'!E78,'TOL 2-num'!E86,'TOL 2-num'!E94,'TOL 2-num'!E96,'TOL 2-num'!E98,'TOL 2-num'!E102,'TOL 2-num'!E108,'TOL 2-num'!E112,'TOL 2-num'!E115)/'TOL 2-num'!E5*100</f>
        <v>58.13704496788008</v>
      </c>
      <c r="F8" s="15">
        <f>SUM('TOL 2-num'!F52,'TOL 2-num'!F56,'TOL 2-num'!F62,'TOL 2-num'!F65,'TOL 2-num'!F72,'TOL 2-num'!F76,'TOL 2-num'!F78,'TOL 2-num'!F86,'TOL 2-num'!F94,'TOL 2-num'!F96,'TOL 2-num'!F98,'TOL 2-num'!F102,'TOL 2-num'!F108,'TOL 2-num'!F112,'TOL 2-num'!F115)/'TOL 2-num'!F5*100</f>
        <v>48.188405797101446</v>
      </c>
      <c r="G8" s="15">
        <f>SUM('TOL 2-num'!G52,'TOL 2-num'!G56,'TOL 2-num'!G62,'TOL 2-num'!G65,'TOL 2-num'!G72,'TOL 2-num'!G76,'TOL 2-num'!G78,'TOL 2-num'!G86,'TOL 2-num'!G94,'TOL 2-num'!G96,'TOL 2-num'!G98,'TOL 2-num'!G102,'TOL 2-num'!G108,'TOL 2-num'!G112,'TOL 2-num'!G115)/'TOL 2-num'!G5*100</f>
        <v>54.641350210970465</v>
      </c>
      <c r="H8" s="15">
        <f>SUM('TOL 2-num'!H52,'TOL 2-num'!H56,'TOL 2-num'!H62,'TOL 2-num'!H65,'TOL 2-num'!H72,'TOL 2-num'!H76,'TOL 2-num'!H78,'TOL 2-num'!H86,'TOL 2-num'!H94,'TOL 2-num'!H96,'TOL 2-num'!H98,'TOL 2-num'!H102,'TOL 2-num'!H108,'TOL 2-num'!H112,'TOL 2-num'!H115)/'TOL 2-num'!H5*100</f>
        <v>50.21570319240725</v>
      </c>
      <c r="I8" s="15">
        <f>SUM('TOL 2-num'!I52,'TOL 2-num'!I56,'TOL 2-num'!I62,'TOL 2-num'!I65,'TOL 2-num'!I72,'TOL 2-num'!I76,'TOL 2-num'!I78,'TOL 2-num'!I86,'TOL 2-num'!I94,'TOL 2-num'!I96,'TOL 2-num'!I98,'TOL 2-num'!I102,'TOL 2-num'!I108,'TOL 2-num'!I112,'TOL 2-num'!I115)/'TOL 2-num'!I5*100</f>
        <v>53.85202135774219</v>
      </c>
      <c r="J8" s="15">
        <f>SUM('TOL 2-num'!J52,'TOL 2-num'!J56,'TOL 2-num'!J62,'TOL 2-num'!J65,'TOL 2-num'!J72,'TOL 2-num'!J76,'TOL 2-num'!J78,'TOL 2-num'!J86,'TOL 2-num'!J94,'TOL 2-num'!J96,'TOL 2-num'!J98,'TOL 2-num'!J102,'TOL 2-num'!J108,'TOL 2-num'!J112,'TOL 2-num'!J115)/'TOL 2-num'!J5*100</f>
        <v>69.9434394428084</v>
      </c>
      <c r="K8" s="15">
        <f>SUM('TOL 2-num'!K52,'TOL 2-num'!K56,'TOL 2-num'!K62,'TOL 2-num'!K65,'TOL 2-num'!K72,'TOL 2-num'!K76,'TOL 2-num'!K78,'TOL 2-num'!K86,'TOL 2-num'!K94,'TOL 2-num'!K96,'TOL 2-num'!K98,'TOL 2-num'!K102,'TOL 2-num'!K108,'TOL 2-num'!K112,'TOL 2-num'!K115)/'TOL 2-num'!K5*100</f>
        <v>59.99079189686925</v>
      </c>
      <c r="L8" s="15">
        <f>SUM('TOL 2-num'!L52,'TOL 2-num'!L56,'TOL 2-num'!L62,'TOL 2-num'!L65,'TOL 2-num'!L72,'TOL 2-num'!L76,'TOL 2-num'!L78,'TOL 2-num'!L86,'TOL 2-num'!L94,'TOL 2-num'!L96,'TOL 2-num'!L98,'TOL 2-num'!L102,'TOL 2-num'!L108,'TOL 2-num'!L112,'TOL 2-num'!L115)/'TOL 2-num'!L5*100</f>
        <v>71.06810259611883</v>
      </c>
    </row>
    <row r="9" spans="1:12" ht="14.25">
      <c r="A9" s="13" t="s">
        <v>38</v>
      </c>
      <c r="B9" s="17">
        <f>SUM('TOL 2-num'!B117)/'TOL 2-num'!B5*100</f>
        <v>1.0144134282065316</v>
      </c>
      <c r="C9" s="17">
        <f>SUM('TOL 2-num'!C117)/'TOL 2-num'!C5*100</f>
        <v>1.2142381902860944</v>
      </c>
      <c r="D9" s="17">
        <f>SUM('TOL 2-num'!D117)/'TOL 2-num'!D5*100</f>
        <v>2</v>
      </c>
      <c r="E9" s="17">
        <f>SUM('TOL 2-num'!E117)/'TOL 2-num'!E5*100</f>
        <v>0.8565310492505354</v>
      </c>
      <c r="F9" s="17">
        <f>SUM('TOL 2-num'!F117)/'TOL 2-num'!F5*100</f>
        <v>2.1739130434782608</v>
      </c>
      <c r="G9" s="17">
        <f>SUM('TOL 2-num'!G117)/'TOL 2-num'!G5*100</f>
        <v>1.2658227848101267</v>
      </c>
      <c r="H9" s="17">
        <f>SUM('TOL 2-num'!H117)/'TOL 2-num'!H5*100</f>
        <v>1.2079378774805867</v>
      </c>
      <c r="I9" s="17">
        <f>SUM('TOL 2-num'!I117)/'TOL 2-num'!I5*100</f>
        <v>1.2204424103737606</v>
      </c>
      <c r="J9" s="17">
        <f>SUM('TOL 2-num'!J117)/'TOL 2-num'!J5*100</f>
        <v>0.9582573739073529</v>
      </c>
      <c r="K9" s="17">
        <f>SUM('TOL 2-num'!K117)/'TOL 2-num'!K5*100</f>
        <v>0.9208103130755065</v>
      </c>
      <c r="L9" s="17">
        <f>SUM('TOL 2-num'!L117)/'TOL 2-num'!L5*100</f>
        <v>0.962488944383747</v>
      </c>
    </row>
    <row r="11" ht="14.25">
      <c r="A11" s="11" t="s">
        <v>22</v>
      </c>
    </row>
    <row r="12" ht="14.25">
      <c r="A12" s="3"/>
    </row>
    <row r="13" ht="14.25">
      <c r="A13" s="11"/>
    </row>
    <row r="14" ht="14.25">
      <c r="A14" s="11"/>
    </row>
    <row r="15" ht="14.25">
      <c r="A15" s="11"/>
    </row>
    <row r="16" ht="14.25">
      <c r="A16" s="3"/>
    </row>
    <row r="17" ht="14.25">
      <c r="A17" s="3"/>
    </row>
    <row r="18" ht="14.25">
      <c r="A18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50.140625" style="0" customWidth="1"/>
    <col min="2" max="2" width="11.140625" style="0" customWidth="1"/>
    <col min="3" max="3" width="9.7109375" style="0" customWidth="1"/>
    <col min="5" max="5" width="9.57421875" style="0" customWidth="1"/>
    <col min="8" max="8" width="10.28125" style="0" customWidth="1"/>
    <col min="10" max="10" width="9.28125" style="0" customWidth="1"/>
  </cols>
  <sheetData>
    <row r="1" ht="18">
      <c r="A1" s="5" t="s">
        <v>176</v>
      </c>
    </row>
    <row r="2" ht="14.25">
      <c r="A2" s="4"/>
    </row>
    <row r="3" ht="14.25">
      <c r="A3" t="s">
        <v>23</v>
      </c>
    </row>
    <row r="4" spans="1:12" ht="32.25" customHeight="1" thickBot="1">
      <c r="A4" s="6" t="s">
        <v>35</v>
      </c>
      <c r="B4" s="7" t="s">
        <v>24</v>
      </c>
      <c r="C4" s="7" t="s">
        <v>34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</row>
    <row r="5" spans="1:12" ht="14.25">
      <c r="A5" s="4" t="s">
        <v>0</v>
      </c>
      <c r="B5" s="8">
        <f>SUM(B6:B8,B15:B19,B21:B34)</f>
        <v>27405</v>
      </c>
      <c r="C5" s="8">
        <f aca="true" t="shared" si="0" ref="C5:L5">SUM(C6:C8,C15:C19,C21:C34)</f>
        <v>6012</v>
      </c>
      <c r="D5" s="8">
        <f t="shared" si="0"/>
        <v>450</v>
      </c>
      <c r="E5" s="8">
        <f t="shared" si="0"/>
        <v>1868</v>
      </c>
      <c r="F5" s="8">
        <f t="shared" si="0"/>
        <v>276</v>
      </c>
      <c r="G5" s="8">
        <f t="shared" si="0"/>
        <v>948</v>
      </c>
      <c r="H5" s="8">
        <f t="shared" si="0"/>
        <v>1159</v>
      </c>
      <c r="I5" s="8">
        <f t="shared" si="0"/>
        <v>1311</v>
      </c>
      <c r="J5" s="8">
        <f t="shared" si="0"/>
        <v>21393</v>
      </c>
      <c r="K5" s="8">
        <f t="shared" si="0"/>
        <v>2172</v>
      </c>
      <c r="L5" s="8">
        <f t="shared" si="0"/>
        <v>19221</v>
      </c>
    </row>
    <row r="6" spans="1:12" ht="14.25">
      <c r="A6" s="11" t="s">
        <v>1</v>
      </c>
      <c r="B6" s="12">
        <f>'TOL 2-num'!B6</f>
        <v>2201</v>
      </c>
      <c r="C6" s="12">
        <f>'TOL 2-num'!C6</f>
        <v>1212</v>
      </c>
      <c r="D6" s="12">
        <f>'TOL 2-num'!D6</f>
        <v>123</v>
      </c>
      <c r="E6" s="12">
        <f>'TOL 2-num'!E6</f>
        <v>293</v>
      </c>
      <c r="F6" s="12">
        <f>'TOL 2-num'!F6</f>
        <v>91</v>
      </c>
      <c r="G6" s="12">
        <f>'TOL 2-num'!G6</f>
        <v>166</v>
      </c>
      <c r="H6" s="12">
        <f>'TOL 2-num'!H6</f>
        <v>285</v>
      </c>
      <c r="I6" s="12">
        <f>'TOL 2-num'!I6</f>
        <v>254</v>
      </c>
      <c r="J6" s="12">
        <f>'TOL 2-num'!J6</f>
        <v>989</v>
      </c>
      <c r="K6" s="12">
        <f>'TOL 2-num'!K6</f>
        <v>257</v>
      </c>
      <c r="L6" s="12">
        <f>'TOL 2-num'!L6</f>
        <v>732</v>
      </c>
    </row>
    <row r="7" spans="1:12" ht="14.25">
      <c r="A7" s="11" t="s">
        <v>2</v>
      </c>
      <c r="B7" s="12">
        <f>'TOL 2-num'!B10</f>
        <v>46</v>
      </c>
      <c r="C7" s="12">
        <f>'TOL 2-num'!C10</f>
        <v>31</v>
      </c>
      <c r="D7" s="12">
        <f>'TOL 2-num'!D10</f>
        <v>4</v>
      </c>
      <c r="E7" s="12">
        <f>'TOL 2-num'!E10</f>
        <v>8</v>
      </c>
      <c r="F7" s="12">
        <f>'TOL 2-num'!F10</f>
        <v>6</v>
      </c>
      <c r="G7" s="12">
        <f>'TOL 2-num'!G10</f>
        <v>3</v>
      </c>
      <c r="H7" s="12">
        <f>'TOL 2-num'!H10</f>
        <v>0</v>
      </c>
      <c r="I7" s="12">
        <f>'TOL 2-num'!I10</f>
        <v>10</v>
      </c>
      <c r="J7" s="12">
        <f>'TOL 2-num'!J10</f>
        <v>15</v>
      </c>
      <c r="K7" s="12">
        <f>'TOL 2-num'!K10</f>
        <v>3</v>
      </c>
      <c r="L7" s="12">
        <f>'TOL 2-num'!L10</f>
        <v>12</v>
      </c>
    </row>
    <row r="8" spans="1:12" ht="14.25">
      <c r="A8" s="11" t="s">
        <v>3</v>
      </c>
      <c r="B8" s="12">
        <f>'TOL 2-num'!B16</f>
        <v>4714</v>
      </c>
      <c r="C8" s="12">
        <f>'TOL 2-num'!C16</f>
        <v>984</v>
      </c>
      <c r="D8" s="12">
        <f>'TOL 2-num'!D16</f>
        <v>59</v>
      </c>
      <c r="E8" s="12">
        <f>'TOL 2-num'!E16</f>
        <v>334</v>
      </c>
      <c r="F8" s="12">
        <f>'TOL 2-num'!F16</f>
        <v>28</v>
      </c>
      <c r="G8" s="12">
        <f>'TOL 2-num'!G16</f>
        <v>155</v>
      </c>
      <c r="H8" s="12">
        <f>'TOL 2-num'!H16</f>
        <v>198</v>
      </c>
      <c r="I8" s="12">
        <f>'TOL 2-num'!I16</f>
        <v>210</v>
      </c>
      <c r="J8" s="12">
        <f>'TOL 2-num'!J16</f>
        <v>3730</v>
      </c>
      <c r="K8" s="12">
        <f>'TOL 2-num'!K16</f>
        <v>444</v>
      </c>
      <c r="L8" s="12">
        <f>'TOL 2-num'!L16</f>
        <v>3286</v>
      </c>
    </row>
    <row r="9" spans="1:12" ht="14.25">
      <c r="A9" s="11" t="s">
        <v>39</v>
      </c>
      <c r="B9" s="12">
        <f>SUM('TOL 2-num'!B17:B19)</f>
        <v>583</v>
      </c>
      <c r="C9" s="12">
        <f>SUM('TOL 2-num'!C17:C19)</f>
        <v>233</v>
      </c>
      <c r="D9" s="12">
        <f>SUM('TOL 2-num'!D17:D19)</f>
        <v>10</v>
      </c>
      <c r="E9" s="12">
        <f>SUM('TOL 2-num'!E17:E19)</f>
        <v>52</v>
      </c>
      <c r="F9" s="12">
        <f>SUM('TOL 2-num'!F17:F19)</f>
        <v>19</v>
      </c>
      <c r="G9" s="12">
        <f>SUM('TOL 2-num'!G17:G19)</f>
        <v>0</v>
      </c>
      <c r="H9" s="12">
        <f>SUM('TOL 2-num'!H17:H19)</f>
        <v>123</v>
      </c>
      <c r="I9" s="12">
        <f>SUM('TOL 2-num'!I17:I19)</f>
        <v>29</v>
      </c>
      <c r="J9" s="12">
        <f>SUM('TOL 2-num'!J17:J19)</f>
        <v>350</v>
      </c>
      <c r="K9" s="12">
        <f>SUM('TOL 2-num'!K17:K19)</f>
        <v>154</v>
      </c>
      <c r="L9" s="12">
        <f>SUM('TOL 2-num'!L17:L19)</f>
        <v>196</v>
      </c>
    </row>
    <row r="10" spans="1:12" ht="14.25">
      <c r="A10" s="11" t="s">
        <v>40</v>
      </c>
      <c r="B10" s="12">
        <f>SUM('TOL 2-num'!B23:B24,'TOL 2-num'!B38)</f>
        <v>527</v>
      </c>
      <c r="C10" s="12">
        <f>SUM('TOL 2-num'!C23:C24,'TOL 2-num'!C38)</f>
        <v>199</v>
      </c>
      <c r="D10" s="12">
        <f>SUM('TOL 2-num'!D23:D24,'TOL 2-num'!D38)</f>
        <v>12</v>
      </c>
      <c r="E10" s="12">
        <f>SUM('TOL 2-num'!E23:E24,'TOL 2-num'!E38)</f>
        <v>67</v>
      </c>
      <c r="F10" s="12">
        <f>SUM('TOL 2-num'!F23:F24,'TOL 2-num'!F38)</f>
        <v>0</v>
      </c>
      <c r="G10" s="12">
        <f>SUM('TOL 2-num'!G23:G24,'TOL 2-num'!G38)</f>
        <v>78</v>
      </c>
      <c r="H10" s="12">
        <f>SUM('TOL 2-num'!H23:H24,'TOL 2-num'!H38)</f>
        <v>12</v>
      </c>
      <c r="I10" s="12">
        <f>SUM('TOL 2-num'!I23:I24,'TOL 2-num'!I38)</f>
        <v>30</v>
      </c>
      <c r="J10" s="12">
        <f>SUM('TOL 2-num'!J23:J24,'TOL 2-num'!J38)</f>
        <v>328</v>
      </c>
      <c r="K10" s="12">
        <f>SUM('TOL 2-num'!K23:K24,'TOL 2-num'!K38)</f>
        <v>128</v>
      </c>
      <c r="L10" s="12">
        <f>SUM('TOL 2-num'!L23:L24,'TOL 2-num'!L38)</f>
        <v>200</v>
      </c>
    </row>
    <row r="11" spans="1:12" ht="14.25">
      <c r="A11" s="11" t="s">
        <v>41</v>
      </c>
      <c r="B11" s="12">
        <f>SUM('TOL 2-num'!B26:B29)</f>
        <v>533</v>
      </c>
      <c r="C11" s="12">
        <f>SUM('TOL 2-num'!C26:C29)</f>
        <v>134</v>
      </c>
      <c r="D11" s="12">
        <f>SUM('TOL 2-num'!D26:D29)</f>
        <v>2</v>
      </c>
      <c r="E11" s="12">
        <f>SUM('TOL 2-num'!E26:E29)</f>
        <v>84</v>
      </c>
      <c r="F11" s="12">
        <f>SUM('TOL 2-num'!F26:F29)</f>
        <v>1</v>
      </c>
      <c r="G11" s="12">
        <f>SUM('TOL 2-num'!G26:G29)</f>
        <v>9</v>
      </c>
      <c r="H11" s="12">
        <f>SUM('TOL 2-num'!H26:H29)</f>
        <v>4</v>
      </c>
      <c r="I11" s="12">
        <f>SUM('TOL 2-num'!I26:I29)</f>
        <v>34</v>
      </c>
      <c r="J11" s="12">
        <f>SUM('TOL 2-num'!J26:J29)</f>
        <v>399</v>
      </c>
      <c r="K11" s="12">
        <f>SUM('TOL 2-num'!K26:K29)</f>
        <v>4</v>
      </c>
      <c r="L11" s="12">
        <f>SUM('TOL 2-num'!L26:L29)</f>
        <v>395</v>
      </c>
    </row>
    <row r="12" spans="1:12" ht="14.25">
      <c r="A12" s="11" t="s">
        <v>42</v>
      </c>
      <c r="B12" s="12">
        <f>SUM('TOL 2-num'!B31,'TOL 2-num'!B32,'TOL 2-num'!B35,'TOL 2-num'!B36,'TOL 2-num'!B40)</f>
        <v>2173</v>
      </c>
      <c r="C12" s="12">
        <f>SUM('TOL 2-num'!C31,'TOL 2-num'!C32,'TOL 2-num'!C35,'TOL 2-num'!C36,'TOL 2-num'!C40)</f>
        <v>201</v>
      </c>
      <c r="D12" s="12">
        <f>SUM('TOL 2-num'!D31,'TOL 2-num'!D32,'TOL 2-num'!D35,'TOL 2-num'!D36,'TOL 2-num'!D40)</f>
        <v>4</v>
      </c>
      <c r="E12" s="12">
        <f>SUM('TOL 2-num'!E31,'TOL 2-num'!E32,'TOL 2-num'!E35,'TOL 2-num'!E36,'TOL 2-num'!E40)</f>
        <v>48</v>
      </c>
      <c r="F12" s="12">
        <f>SUM('TOL 2-num'!F31,'TOL 2-num'!F32,'TOL 2-num'!F35,'TOL 2-num'!F36,'TOL 2-num'!F40)</f>
        <v>5</v>
      </c>
      <c r="G12" s="12">
        <f>SUM('TOL 2-num'!G31,'TOL 2-num'!G32,'TOL 2-num'!G35,'TOL 2-num'!G36,'TOL 2-num'!G40)</f>
        <v>33</v>
      </c>
      <c r="H12" s="12">
        <f>SUM('TOL 2-num'!H31,'TOL 2-num'!H32,'TOL 2-num'!H35,'TOL 2-num'!H36,'TOL 2-num'!H40)</f>
        <v>37</v>
      </c>
      <c r="I12" s="12">
        <f>SUM('TOL 2-num'!I31,'TOL 2-num'!I32,'TOL 2-num'!I35,'TOL 2-num'!I36,'TOL 2-num'!I40)</f>
        <v>74</v>
      </c>
      <c r="J12" s="12">
        <f>SUM('TOL 2-num'!J31,'TOL 2-num'!J32,'TOL 2-num'!J35,'TOL 2-num'!J36,'TOL 2-num'!J40)</f>
        <v>1972</v>
      </c>
      <c r="K12" s="12">
        <f>SUM('TOL 2-num'!K31,'TOL 2-num'!K32,'TOL 2-num'!K35,'TOL 2-num'!K36,'TOL 2-num'!K40)</f>
        <v>98</v>
      </c>
      <c r="L12" s="12">
        <f>SUM('TOL 2-num'!L31,'TOL 2-num'!L32,'TOL 2-num'!L35,'TOL 2-num'!L36,'TOL 2-num'!L40)</f>
        <v>1874</v>
      </c>
    </row>
    <row r="13" spans="1:12" ht="14.25">
      <c r="A13" s="11" t="s">
        <v>43</v>
      </c>
      <c r="B13" s="12">
        <f>SUM('TOL 2-num'!B37)</f>
        <v>238</v>
      </c>
      <c r="C13" s="12">
        <f>SUM('TOL 2-num'!C37)</f>
        <v>5</v>
      </c>
      <c r="D13" s="12">
        <f>SUM('TOL 2-num'!D37)</f>
        <v>0</v>
      </c>
      <c r="E13" s="12">
        <f>SUM('TOL 2-num'!E37)</f>
        <v>2</v>
      </c>
      <c r="F13" s="12">
        <f>SUM('TOL 2-num'!F37)</f>
        <v>0</v>
      </c>
      <c r="G13" s="12">
        <f>SUM('TOL 2-num'!G37)</f>
        <v>0</v>
      </c>
      <c r="H13" s="12">
        <f>SUM('TOL 2-num'!H37)</f>
        <v>1</v>
      </c>
      <c r="I13" s="12">
        <f>SUM('TOL 2-num'!I37)</f>
        <v>2</v>
      </c>
      <c r="J13" s="12">
        <f>SUM('TOL 2-num'!J37)</f>
        <v>233</v>
      </c>
      <c r="K13" s="12">
        <f>SUM('TOL 2-num'!K37)</f>
        <v>4</v>
      </c>
      <c r="L13" s="12">
        <f>SUM('TOL 2-num'!L37)</f>
        <v>229</v>
      </c>
    </row>
    <row r="14" spans="1:12" ht="14.25">
      <c r="A14" s="11" t="s">
        <v>44</v>
      </c>
      <c r="B14" s="12">
        <f>SUM('TOL 2-num'!B20:B22,'TOL 2-num'!B25,'TOL 2-num'!B30,'TOL 2-num'!B33:B34,'TOL 2-num'!B39)</f>
        <v>660</v>
      </c>
      <c r="C14" s="12">
        <f>SUM('TOL 2-num'!C20:C22,'TOL 2-num'!C25,'TOL 2-num'!C30,'TOL 2-num'!C33:C34,'TOL 2-num'!C39)</f>
        <v>212</v>
      </c>
      <c r="D14" s="12">
        <f>SUM('TOL 2-num'!D20:D22,'TOL 2-num'!D25,'TOL 2-num'!D30,'TOL 2-num'!D33:D34,'TOL 2-num'!D39)</f>
        <v>31</v>
      </c>
      <c r="E14" s="12">
        <f>SUM('TOL 2-num'!E20:E22,'TOL 2-num'!E25,'TOL 2-num'!E30,'TOL 2-num'!E33:E34,'TOL 2-num'!E39)</f>
        <v>81</v>
      </c>
      <c r="F14" s="12">
        <f>SUM('TOL 2-num'!F20:F22,'TOL 2-num'!F25,'TOL 2-num'!F30,'TOL 2-num'!F33:F34,'TOL 2-num'!F39)</f>
        <v>3</v>
      </c>
      <c r="G14" s="12">
        <f>SUM('TOL 2-num'!G20:G22,'TOL 2-num'!G25,'TOL 2-num'!G30,'TOL 2-num'!G33:G34,'TOL 2-num'!G39)</f>
        <v>35</v>
      </c>
      <c r="H14" s="12">
        <f>SUM('TOL 2-num'!H20:H22,'TOL 2-num'!H25,'TOL 2-num'!H30,'TOL 2-num'!H33:H34,'TOL 2-num'!H39)</f>
        <v>21</v>
      </c>
      <c r="I14" s="12">
        <f>SUM('TOL 2-num'!I20:I22,'TOL 2-num'!I25,'TOL 2-num'!I30,'TOL 2-num'!I33:I34,'TOL 2-num'!I39)</f>
        <v>41</v>
      </c>
      <c r="J14" s="12">
        <f>SUM('TOL 2-num'!J20:J22,'TOL 2-num'!J25,'TOL 2-num'!J30,'TOL 2-num'!J33:J34,'TOL 2-num'!J39)</f>
        <v>448</v>
      </c>
      <c r="K14" s="12">
        <f>SUM('TOL 2-num'!K20:K22,'TOL 2-num'!K25,'TOL 2-num'!K30,'TOL 2-num'!K33:K34,'TOL 2-num'!K39)</f>
        <v>56</v>
      </c>
      <c r="L14" s="12">
        <f>SUM('TOL 2-num'!L20:L22,'TOL 2-num'!L25,'TOL 2-num'!L30,'TOL 2-num'!L33:L34,'TOL 2-num'!L39)</f>
        <v>392</v>
      </c>
    </row>
    <row r="15" spans="1:12" ht="14.25">
      <c r="A15" s="11" t="s">
        <v>4</v>
      </c>
      <c r="B15" s="12">
        <f>'TOL 2-num'!B41</f>
        <v>193</v>
      </c>
      <c r="C15" s="12">
        <f>'TOL 2-num'!C41</f>
        <v>24</v>
      </c>
      <c r="D15" s="12">
        <f>'TOL 2-num'!D41</f>
        <v>2</v>
      </c>
      <c r="E15" s="12">
        <f>'TOL 2-num'!E41</f>
        <v>5</v>
      </c>
      <c r="F15" s="12">
        <f>'TOL 2-num'!F41</f>
        <v>2</v>
      </c>
      <c r="G15" s="12">
        <f>'TOL 2-num'!G41</f>
        <v>0</v>
      </c>
      <c r="H15" s="12">
        <f>'TOL 2-num'!H41</f>
        <v>7</v>
      </c>
      <c r="I15" s="12">
        <f>'TOL 2-num'!I41</f>
        <v>8</v>
      </c>
      <c r="J15" s="12">
        <f>'TOL 2-num'!J41</f>
        <v>169</v>
      </c>
      <c r="K15" s="12">
        <f>'TOL 2-num'!K41</f>
        <v>31</v>
      </c>
      <c r="L15" s="12">
        <f>'TOL 2-num'!L41</f>
        <v>138</v>
      </c>
    </row>
    <row r="16" spans="1:12" ht="14.25">
      <c r="A16" s="11" t="s">
        <v>5</v>
      </c>
      <c r="B16" s="12">
        <f>'TOL 2-num'!B43</f>
        <v>174</v>
      </c>
      <c r="C16" s="12">
        <f>'TOL 2-num'!C43</f>
        <v>33</v>
      </c>
      <c r="D16" s="12">
        <f>'TOL 2-num'!D43</f>
        <v>1</v>
      </c>
      <c r="E16" s="12">
        <f>'TOL 2-num'!E43</f>
        <v>9</v>
      </c>
      <c r="F16" s="12">
        <f>'TOL 2-num'!F43</f>
        <v>1</v>
      </c>
      <c r="G16" s="12">
        <f>'TOL 2-num'!G43</f>
        <v>5</v>
      </c>
      <c r="H16" s="12">
        <f>'TOL 2-num'!H43</f>
        <v>14</v>
      </c>
      <c r="I16" s="12">
        <f>'TOL 2-num'!I43</f>
        <v>3</v>
      </c>
      <c r="J16" s="12">
        <f>'TOL 2-num'!J43</f>
        <v>141</v>
      </c>
      <c r="K16" s="12">
        <f>'TOL 2-num'!K43</f>
        <v>15</v>
      </c>
      <c r="L16" s="12">
        <f>'TOL 2-num'!L43</f>
        <v>126</v>
      </c>
    </row>
    <row r="17" spans="1:12" ht="14.25">
      <c r="A17" s="11" t="s">
        <v>6</v>
      </c>
      <c r="B17" s="12">
        <f>'TOL 2-num'!B48</f>
        <v>1585</v>
      </c>
      <c r="C17" s="12">
        <f>'TOL 2-num'!C48</f>
        <v>404</v>
      </c>
      <c r="D17" s="12">
        <f>'TOL 2-num'!D48</f>
        <v>26</v>
      </c>
      <c r="E17" s="12">
        <f>'TOL 2-num'!E48</f>
        <v>117</v>
      </c>
      <c r="F17" s="12">
        <f>'TOL 2-num'!F48</f>
        <v>9</v>
      </c>
      <c r="G17" s="12">
        <f>'TOL 2-num'!G48</f>
        <v>89</v>
      </c>
      <c r="H17" s="12">
        <f>'TOL 2-num'!H48</f>
        <v>59</v>
      </c>
      <c r="I17" s="12">
        <f>'TOL 2-num'!I48</f>
        <v>104</v>
      </c>
      <c r="J17" s="12">
        <f>'TOL 2-num'!J48</f>
        <v>1181</v>
      </c>
      <c r="K17" s="12">
        <f>'TOL 2-num'!K48</f>
        <v>99</v>
      </c>
      <c r="L17" s="12">
        <f>'TOL 2-num'!L48</f>
        <v>1082</v>
      </c>
    </row>
    <row r="18" spans="1:12" ht="14.25">
      <c r="A18" s="11" t="s">
        <v>45</v>
      </c>
      <c r="B18" s="12">
        <f>'TOL 2-num'!B52</f>
        <v>3203</v>
      </c>
      <c r="C18" s="12">
        <f>'TOL 2-num'!C52</f>
        <v>468</v>
      </c>
      <c r="D18" s="12">
        <f>'TOL 2-num'!D52</f>
        <v>28</v>
      </c>
      <c r="E18" s="12">
        <f>'TOL 2-num'!E52</f>
        <v>172</v>
      </c>
      <c r="F18" s="12">
        <f>'TOL 2-num'!F52</f>
        <v>7</v>
      </c>
      <c r="G18" s="12">
        <f>'TOL 2-num'!G52</f>
        <v>65</v>
      </c>
      <c r="H18" s="12">
        <f>'TOL 2-num'!H52</f>
        <v>93</v>
      </c>
      <c r="I18" s="12">
        <f>'TOL 2-num'!I52</f>
        <v>103</v>
      </c>
      <c r="J18" s="12">
        <f>'TOL 2-num'!J52</f>
        <v>2735</v>
      </c>
      <c r="K18" s="12">
        <f>'TOL 2-num'!K52</f>
        <v>218</v>
      </c>
      <c r="L18" s="12">
        <f>'TOL 2-num'!L52</f>
        <v>2517</v>
      </c>
    </row>
    <row r="19" spans="1:12" ht="14.25">
      <c r="A19" s="11" t="s">
        <v>7</v>
      </c>
      <c r="B19" s="12">
        <f>'TOL 2-num'!B56</f>
        <v>1552</v>
      </c>
      <c r="C19" s="12">
        <f>'TOL 2-num'!C56</f>
        <v>361</v>
      </c>
      <c r="D19" s="12">
        <f>'TOL 2-num'!D56</f>
        <v>28</v>
      </c>
      <c r="E19" s="12">
        <f>'TOL 2-num'!E56</f>
        <v>99</v>
      </c>
      <c r="F19" s="12">
        <f>'TOL 2-num'!F56</f>
        <v>11</v>
      </c>
      <c r="G19" s="12">
        <f>'TOL 2-num'!G56</f>
        <v>60</v>
      </c>
      <c r="H19" s="12">
        <f>'TOL 2-num'!H56</f>
        <v>83</v>
      </c>
      <c r="I19" s="12">
        <f>'TOL 2-num'!I56</f>
        <v>80</v>
      </c>
      <c r="J19" s="12">
        <f>'TOL 2-num'!J56</f>
        <v>1191</v>
      </c>
      <c r="K19" s="12">
        <f>'TOL 2-num'!K56</f>
        <v>162</v>
      </c>
      <c r="L19" s="12">
        <f>'TOL 2-num'!L56</f>
        <v>1029</v>
      </c>
    </row>
    <row r="20" spans="1:12" ht="14.25">
      <c r="A20" s="11" t="s">
        <v>46</v>
      </c>
      <c r="B20" s="12">
        <f>SUM('TOL 2-num'!B57:B59)</f>
        <v>1067</v>
      </c>
      <c r="C20" s="12">
        <f>SUM('TOL 2-num'!C57:C59)</f>
        <v>316</v>
      </c>
      <c r="D20" s="12">
        <f>SUM('TOL 2-num'!D57:D59)</f>
        <v>25</v>
      </c>
      <c r="E20" s="12">
        <f>SUM('TOL 2-num'!E57:E59)</f>
        <v>79</v>
      </c>
      <c r="F20" s="12">
        <f>SUM('TOL 2-num'!F57:F59)</f>
        <v>9</v>
      </c>
      <c r="G20" s="12">
        <f>SUM('TOL 2-num'!G57:G59)</f>
        <v>57</v>
      </c>
      <c r="H20" s="12">
        <f>SUM('TOL 2-num'!H57:H59)</f>
        <v>74</v>
      </c>
      <c r="I20" s="12">
        <f>SUM('TOL 2-num'!I57:I59)</f>
        <v>72</v>
      </c>
      <c r="J20" s="12">
        <f>SUM('TOL 2-num'!J57:J59)</f>
        <v>751</v>
      </c>
      <c r="K20" s="12">
        <f>SUM('TOL 2-num'!K57:K59)</f>
        <v>145</v>
      </c>
      <c r="L20" s="12">
        <f>SUM('TOL 2-num'!L57:L59)</f>
        <v>606</v>
      </c>
    </row>
    <row r="21" spans="1:12" ht="14.25">
      <c r="A21" s="11" t="s">
        <v>8</v>
      </c>
      <c r="B21" s="12">
        <f>'TOL 2-num'!B62</f>
        <v>645</v>
      </c>
      <c r="C21" s="12">
        <f>'TOL 2-num'!C62</f>
        <v>100</v>
      </c>
      <c r="D21" s="12">
        <f>'TOL 2-num'!D62</f>
        <v>1</v>
      </c>
      <c r="E21" s="12">
        <f>'TOL 2-num'!E62</f>
        <v>45</v>
      </c>
      <c r="F21" s="12">
        <f>'TOL 2-num'!F62</f>
        <v>3</v>
      </c>
      <c r="G21" s="12">
        <f>'TOL 2-num'!G62</f>
        <v>15</v>
      </c>
      <c r="H21" s="12">
        <f>'TOL 2-num'!H62</f>
        <v>26</v>
      </c>
      <c r="I21" s="12">
        <f>'TOL 2-num'!I62</f>
        <v>10</v>
      </c>
      <c r="J21" s="12">
        <f>'TOL 2-num'!J62</f>
        <v>545</v>
      </c>
      <c r="K21" s="12">
        <f>'TOL 2-num'!K62</f>
        <v>49</v>
      </c>
      <c r="L21" s="12">
        <f>'TOL 2-num'!L62</f>
        <v>496</v>
      </c>
    </row>
    <row r="22" spans="1:12" ht="14.25">
      <c r="A22" s="11" t="s">
        <v>9</v>
      </c>
      <c r="B22" s="12">
        <f>'TOL 2-num'!B65</f>
        <v>528</v>
      </c>
      <c r="C22" s="12">
        <f>'TOL 2-num'!C65</f>
        <v>32</v>
      </c>
      <c r="D22" s="12">
        <f>'TOL 2-num'!D65</f>
        <v>2</v>
      </c>
      <c r="E22" s="12">
        <f>'TOL 2-num'!E65</f>
        <v>14</v>
      </c>
      <c r="F22" s="12">
        <f>'TOL 2-num'!F65</f>
        <v>1</v>
      </c>
      <c r="G22" s="12">
        <f>'TOL 2-num'!G65</f>
        <v>1</v>
      </c>
      <c r="H22" s="12">
        <f>'TOL 2-num'!H65</f>
        <v>5</v>
      </c>
      <c r="I22" s="12">
        <f>'TOL 2-num'!I65</f>
        <v>9</v>
      </c>
      <c r="J22" s="12">
        <f>'TOL 2-num'!J65</f>
        <v>496</v>
      </c>
      <c r="K22" s="12">
        <f>'TOL 2-num'!K65</f>
        <v>23</v>
      </c>
      <c r="L22" s="12">
        <f>'TOL 2-num'!L65</f>
        <v>473</v>
      </c>
    </row>
    <row r="23" spans="1:12" ht="14.25">
      <c r="A23" s="11" t="s">
        <v>10</v>
      </c>
      <c r="B23" s="12">
        <f>'TOL 2-num'!B72</f>
        <v>339</v>
      </c>
      <c r="C23" s="12">
        <f>'TOL 2-num'!C72</f>
        <v>66</v>
      </c>
      <c r="D23" s="12">
        <f>'TOL 2-num'!D72</f>
        <v>1</v>
      </c>
      <c r="E23" s="12">
        <f>'TOL 2-num'!E72</f>
        <v>17</v>
      </c>
      <c r="F23" s="12">
        <f>'TOL 2-num'!F72</f>
        <v>5</v>
      </c>
      <c r="G23" s="12">
        <f>'TOL 2-num'!G72</f>
        <v>13</v>
      </c>
      <c r="H23" s="12">
        <f>'TOL 2-num'!H72</f>
        <v>14</v>
      </c>
      <c r="I23" s="12">
        <f>'TOL 2-num'!I72</f>
        <v>16</v>
      </c>
      <c r="J23" s="12">
        <f>'TOL 2-num'!J72</f>
        <v>273</v>
      </c>
      <c r="K23" s="12">
        <f>'TOL 2-num'!K72</f>
        <v>20</v>
      </c>
      <c r="L23" s="12">
        <f>'TOL 2-num'!L72</f>
        <v>253</v>
      </c>
    </row>
    <row r="24" spans="1:12" ht="14.25">
      <c r="A24" s="11" t="s">
        <v>11</v>
      </c>
      <c r="B24" s="12">
        <f>'TOL 2-num'!B76</f>
        <v>149</v>
      </c>
      <c r="C24" s="12">
        <f>'TOL 2-num'!C76</f>
        <v>11</v>
      </c>
      <c r="D24" s="12">
        <f>'TOL 2-num'!D76</f>
        <v>0</v>
      </c>
      <c r="E24" s="12">
        <f>'TOL 2-num'!E76</f>
        <v>6</v>
      </c>
      <c r="F24" s="12">
        <f>'TOL 2-num'!F76</f>
        <v>0</v>
      </c>
      <c r="G24" s="12">
        <f>'TOL 2-num'!G76</f>
        <v>1</v>
      </c>
      <c r="H24" s="12">
        <f>'TOL 2-num'!H76</f>
        <v>3</v>
      </c>
      <c r="I24" s="12">
        <f>'TOL 2-num'!I76</f>
        <v>1</v>
      </c>
      <c r="J24" s="12">
        <f>'TOL 2-num'!J76</f>
        <v>138</v>
      </c>
      <c r="K24" s="12">
        <f>'TOL 2-num'!K76</f>
        <v>20</v>
      </c>
      <c r="L24" s="12">
        <f>'TOL 2-num'!L76</f>
        <v>118</v>
      </c>
    </row>
    <row r="25" spans="1:12" ht="14.25">
      <c r="A25" s="11" t="s">
        <v>12</v>
      </c>
      <c r="B25" s="12">
        <f>'TOL 2-num'!B78</f>
        <v>899</v>
      </c>
      <c r="C25" s="12">
        <f>'TOL 2-num'!C78</f>
        <v>169</v>
      </c>
      <c r="D25" s="12">
        <f>'TOL 2-num'!D78</f>
        <v>7</v>
      </c>
      <c r="E25" s="12">
        <f>'TOL 2-num'!E78</f>
        <v>73</v>
      </c>
      <c r="F25" s="12">
        <f>'TOL 2-num'!F78</f>
        <v>6</v>
      </c>
      <c r="G25" s="12">
        <f>'TOL 2-num'!G78</f>
        <v>22</v>
      </c>
      <c r="H25" s="12">
        <f>'TOL 2-num'!H78</f>
        <v>18</v>
      </c>
      <c r="I25" s="12">
        <f>'TOL 2-num'!I78</f>
        <v>43</v>
      </c>
      <c r="J25" s="12">
        <f>'TOL 2-num'!J78</f>
        <v>730</v>
      </c>
      <c r="K25" s="12">
        <f>'TOL 2-num'!K78</f>
        <v>53</v>
      </c>
      <c r="L25" s="12">
        <f>'TOL 2-num'!L78</f>
        <v>677</v>
      </c>
    </row>
    <row r="26" spans="1:12" ht="14.25">
      <c r="A26" s="11" t="s">
        <v>13</v>
      </c>
      <c r="B26" s="12">
        <f>'TOL 2-num'!B86</f>
        <v>1393</v>
      </c>
      <c r="C26" s="12">
        <f>'TOL 2-num'!C86</f>
        <v>231</v>
      </c>
      <c r="D26" s="12">
        <f>'TOL 2-num'!D86</f>
        <v>11</v>
      </c>
      <c r="E26" s="12">
        <f>'TOL 2-num'!E86</f>
        <v>71</v>
      </c>
      <c r="F26" s="12">
        <f>'TOL 2-num'!F86</f>
        <v>13</v>
      </c>
      <c r="G26" s="12">
        <f>'TOL 2-num'!G86</f>
        <v>38</v>
      </c>
      <c r="H26" s="12">
        <f>'TOL 2-num'!H86</f>
        <v>42</v>
      </c>
      <c r="I26" s="12">
        <f>'TOL 2-num'!I86</f>
        <v>56</v>
      </c>
      <c r="J26" s="12">
        <f>'TOL 2-num'!J86</f>
        <v>1162</v>
      </c>
      <c r="K26" s="12">
        <f>'TOL 2-num'!K86</f>
        <v>95</v>
      </c>
      <c r="L26" s="12">
        <f>'TOL 2-num'!L86</f>
        <v>1067</v>
      </c>
    </row>
    <row r="27" spans="1:12" ht="14.25">
      <c r="A27" s="11" t="s">
        <v>14</v>
      </c>
      <c r="B27" s="12">
        <f>'TOL 2-num'!B94</f>
        <v>1066</v>
      </c>
      <c r="C27" s="12">
        <f>'TOL 2-num'!C94</f>
        <v>219</v>
      </c>
      <c r="D27" s="12">
        <f>'TOL 2-num'!D94</f>
        <v>22</v>
      </c>
      <c r="E27" s="12">
        <f>'TOL 2-num'!E94</f>
        <v>69</v>
      </c>
      <c r="F27" s="12">
        <f>'TOL 2-num'!F94</f>
        <v>16</v>
      </c>
      <c r="G27" s="12">
        <f>'TOL 2-num'!G94</f>
        <v>32</v>
      </c>
      <c r="H27" s="12">
        <f>'TOL 2-num'!H94</f>
        <v>43</v>
      </c>
      <c r="I27" s="12">
        <f>'TOL 2-num'!I94</f>
        <v>37</v>
      </c>
      <c r="J27" s="12">
        <f>'TOL 2-num'!J94</f>
        <v>847</v>
      </c>
      <c r="K27" s="12">
        <f>'TOL 2-num'!K94</f>
        <v>69</v>
      </c>
      <c r="L27" s="12">
        <f>'TOL 2-num'!L94</f>
        <v>778</v>
      </c>
    </row>
    <row r="28" spans="1:12" ht="14.25">
      <c r="A28" s="11" t="s">
        <v>15</v>
      </c>
      <c r="B28" s="12">
        <f>'TOL 2-num'!B96</f>
        <v>2082</v>
      </c>
      <c r="C28" s="12">
        <f>'TOL 2-num'!C96</f>
        <v>404</v>
      </c>
      <c r="D28" s="12">
        <f>'TOL 2-num'!D96</f>
        <v>33</v>
      </c>
      <c r="E28" s="12">
        <f>'TOL 2-num'!E96</f>
        <v>115</v>
      </c>
      <c r="F28" s="12">
        <f>'TOL 2-num'!F96</f>
        <v>25</v>
      </c>
      <c r="G28" s="12">
        <f>'TOL 2-num'!G96</f>
        <v>86</v>
      </c>
      <c r="H28" s="12">
        <f>'TOL 2-num'!H96</f>
        <v>66</v>
      </c>
      <c r="I28" s="12">
        <f>'TOL 2-num'!I96</f>
        <v>79</v>
      </c>
      <c r="J28" s="12">
        <f>'TOL 2-num'!J96</f>
        <v>1678</v>
      </c>
      <c r="K28" s="12">
        <f>'TOL 2-num'!K96</f>
        <v>139</v>
      </c>
      <c r="L28" s="12">
        <f>'TOL 2-num'!L96</f>
        <v>1539</v>
      </c>
    </row>
    <row r="29" spans="1:12" ht="14.25">
      <c r="A29" s="11" t="s">
        <v>16</v>
      </c>
      <c r="B29" s="12">
        <f>'TOL 2-num'!B98</f>
        <v>5159</v>
      </c>
      <c r="C29" s="12">
        <f>'TOL 2-num'!C98</f>
        <v>920</v>
      </c>
      <c r="D29" s="12">
        <f>'TOL 2-num'!D98</f>
        <v>63</v>
      </c>
      <c r="E29" s="12">
        <f>'TOL 2-num'!E98</f>
        <v>297</v>
      </c>
      <c r="F29" s="12">
        <f>'TOL 2-num'!F98</f>
        <v>39</v>
      </c>
      <c r="G29" s="12">
        <f>'TOL 2-num'!G98</f>
        <v>153</v>
      </c>
      <c r="H29" s="12">
        <f>'TOL 2-num'!H98</f>
        <v>147</v>
      </c>
      <c r="I29" s="12">
        <f>'TOL 2-num'!I98</f>
        <v>221</v>
      </c>
      <c r="J29" s="12">
        <f>'TOL 2-num'!J98</f>
        <v>4239</v>
      </c>
      <c r="K29" s="12">
        <f>'TOL 2-num'!K98</f>
        <v>352</v>
      </c>
      <c r="L29" s="12">
        <f>'TOL 2-num'!L98</f>
        <v>3887</v>
      </c>
    </row>
    <row r="30" spans="1:12" ht="14.25">
      <c r="A30" s="11" t="s">
        <v>17</v>
      </c>
      <c r="B30" s="12">
        <f>'TOL 2-num'!B102</f>
        <v>352</v>
      </c>
      <c r="C30" s="12">
        <f>'TOL 2-num'!C102</f>
        <v>47</v>
      </c>
      <c r="D30" s="12">
        <f>'TOL 2-num'!D102</f>
        <v>7</v>
      </c>
      <c r="E30" s="12">
        <f>'TOL 2-num'!E102</f>
        <v>27</v>
      </c>
      <c r="F30" s="12">
        <f>'TOL 2-num'!F102</f>
        <v>1</v>
      </c>
      <c r="G30" s="12">
        <f>'TOL 2-num'!G102</f>
        <v>4</v>
      </c>
      <c r="H30" s="12">
        <f>'TOL 2-num'!H102</f>
        <v>3</v>
      </c>
      <c r="I30" s="12">
        <f>'TOL 2-num'!I102</f>
        <v>5</v>
      </c>
      <c r="J30" s="12">
        <f>'TOL 2-num'!J102</f>
        <v>305</v>
      </c>
      <c r="K30" s="12">
        <f>'TOL 2-num'!K102</f>
        <v>15</v>
      </c>
      <c r="L30" s="12">
        <f>'TOL 2-num'!L102</f>
        <v>290</v>
      </c>
    </row>
    <row r="31" spans="1:12" ht="14.25">
      <c r="A31" s="11" t="s">
        <v>18</v>
      </c>
      <c r="B31" s="12">
        <f>'TOL 2-num'!B108</f>
        <v>777</v>
      </c>
      <c r="C31" s="12">
        <f>'TOL 2-num'!C108</f>
        <v>211</v>
      </c>
      <c r="D31" s="12">
        <f>'TOL 2-num'!D108</f>
        <v>23</v>
      </c>
      <c r="E31" s="12">
        <f>'TOL 2-num'!E108</f>
        <v>78</v>
      </c>
      <c r="F31" s="12">
        <f>'TOL 2-num'!F108</f>
        <v>6</v>
      </c>
      <c r="G31" s="12">
        <f>'TOL 2-num'!G108</f>
        <v>23</v>
      </c>
      <c r="H31" s="12">
        <f>'TOL 2-num'!H108</f>
        <v>38</v>
      </c>
      <c r="I31" s="12">
        <f>'TOL 2-num'!I108</f>
        <v>43</v>
      </c>
      <c r="J31" s="12">
        <f>'TOL 2-num'!J108</f>
        <v>566</v>
      </c>
      <c r="K31" s="12">
        <f>'TOL 2-num'!K108</f>
        <v>80</v>
      </c>
      <c r="L31" s="12">
        <f>'TOL 2-num'!L108</f>
        <v>486</v>
      </c>
    </row>
    <row r="32" spans="1:12" ht="14.25">
      <c r="A32" s="11" t="s">
        <v>19</v>
      </c>
      <c r="B32" s="12">
        <f>'TOL 2-num'!B112</f>
        <v>70</v>
      </c>
      <c r="C32" s="12">
        <f>'TOL 2-num'!C112</f>
        <v>12</v>
      </c>
      <c r="D32" s="12">
        <f>'TOL 2-num'!D112</f>
        <v>0</v>
      </c>
      <c r="E32" s="12">
        <f>'TOL 2-num'!E112</f>
        <v>3</v>
      </c>
      <c r="F32" s="12">
        <f>'TOL 2-num'!F112</f>
        <v>0</v>
      </c>
      <c r="G32" s="12">
        <f>'TOL 2-num'!G112</f>
        <v>5</v>
      </c>
      <c r="H32" s="12">
        <f>'TOL 2-num'!H112</f>
        <v>1</v>
      </c>
      <c r="I32" s="12">
        <f>'TOL 2-num'!I112</f>
        <v>3</v>
      </c>
      <c r="J32" s="12">
        <f>'TOL 2-num'!J112</f>
        <v>58</v>
      </c>
      <c r="K32" s="12">
        <f>'TOL 2-num'!K112</f>
        <v>8</v>
      </c>
      <c r="L32" s="12">
        <f>'TOL 2-num'!L112</f>
        <v>50</v>
      </c>
    </row>
    <row r="33" spans="1:12" ht="14.25">
      <c r="A33" s="11" t="s">
        <v>20</v>
      </c>
      <c r="B33" s="12">
        <f>'TOL 2-num'!B115</f>
        <v>0</v>
      </c>
      <c r="C33" s="12">
        <f>'TOL 2-num'!C115</f>
        <v>0</v>
      </c>
      <c r="D33" s="12">
        <f>'TOL 2-num'!D115</f>
        <v>0</v>
      </c>
      <c r="E33" s="12">
        <f>'TOL 2-num'!E115</f>
        <v>0</v>
      </c>
      <c r="F33" s="12">
        <f>'TOL 2-num'!F115</f>
        <v>0</v>
      </c>
      <c r="G33" s="12">
        <f>'TOL 2-num'!G115</f>
        <v>0</v>
      </c>
      <c r="H33" s="12">
        <f>'TOL 2-num'!H115</f>
        <v>0</v>
      </c>
      <c r="I33" s="12">
        <f>'TOL 2-num'!I115</f>
        <v>0</v>
      </c>
      <c r="J33" s="12">
        <f>'TOL 2-num'!J115</f>
        <v>0</v>
      </c>
      <c r="K33" s="12">
        <f>'TOL 2-num'!K115</f>
        <v>0</v>
      </c>
      <c r="L33" s="12">
        <f>'TOL 2-num'!L115</f>
        <v>0</v>
      </c>
    </row>
    <row r="34" spans="1:12" ht="14.25">
      <c r="A34" s="13" t="s">
        <v>21</v>
      </c>
      <c r="B34" s="14">
        <f>'TOL 2-num'!B117</f>
        <v>278</v>
      </c>
      <c r="C34" s="14">
        <f>'TOL 2-num'!C117</f>
        <v>73</v>
      </c>
      <c r="D34" s="14">
        <f>'TOL 2-num'!D117</f>
        <v>9</v>
      </c>
      <c r="E34" s="14">
        <f>'TOL 2-num'!E117</f>
        <v>16</v>
      </c>
      <c r="F34" s="14">
        <f>'TOL 2-num'!F117</f>
        <v>6</v>
      </c>
      <c r="G34" s="14">
        <f>'TOL 2-num'!G117</f>
        <v>12</v>
      </c>
      <c r="H34" s="14">
        <f>'TOL 2-num'!H117</f>
        <v>14</v>
      </c>
      <c r="I34" s="14">
        <f>'TOL 2-num'!I117</f>
        <v>16</v>
      </c>
      <c r="J34" s="14">
        <f>'TOL 2-num'!J117</f>
        <v>205</v>
      </c>
      <c r="K34" s="14">
        <f>'TOL 2-num'!K117</f>
        <v>20</v>
      </c>
      <c r="L34" s="14">
        <f>'TOL 2-num'!L117</f>
        <v>185</v>
      </c>
    </row>
    <row r="36" ht="14.25">
      <c r="A36" s="1" t="s">
        <v>22</v>
      </c>
    </row>
    <row r="37" ht="14.25">
      <c r="A37" s="3" t="s">
        <v>51</v>
      </c>
    </row>
    <row r="38" ht="14.25">
      <c r="A38" s="3" t="s">
        <v>52</v>
      </c>
    </row>
    <row r="39" ht="14.25">
      <c r="A39" s="3" t="s">
        <v>53</v>
      </c>
    </row>
    <row r="40" ht="14.25">
      <c r="A40" s="3" t="s">
        <v>54</v>
      </c>
    </row>
    <row r="41" ht="14.25">
      <c r="A41" s="3" t="s">
        <v>55</v>
      </c>
    </row>
    <row r="42" ht="14.25">
      <c r="A42" s="19" t="s">
        <v>22</v>
      </c>
    </row>
    <row r="43" ht="14.25">
      <c r="A43" s="19" t="s">
        <v>48</v>
      </c>
    </row>
    <row r="44" ht="14.25">
      <c r="A44" s="19" t="s">
        <v>49</v>
      </c>
    </row>
    <row r="45" ht="14.25">
      <c r="A45" s="19" t="s">
        <v>22</v>
      </c>
    </row>
    <row r="46" ht="14.25">
      <c r="A46" s="19" t="s">
        <v>50</v>
      </c>
    </row>
    <row r="47" ht="14.25">
      <c r="A47" s="3" t="s">
        <v>56</v>
      </c>
    </row>
    <row r="48" ht="14.25">
      <c r="A48" s="3" t="s">
        <v>57</v>
      </c>
    </row>
    <row r="49" ht="14.25">
      <c r="A49" s="3" t="s">
        <v>58</v>
      </c>
    </row>
    <row r="50" ht="14.25">
      <c r="A50" s="3" t="s">
        <v>59</v>
      </c>
    </row>
    <row r="51" ht="14.25">
      <c r="A51" s="3" t="s">
        <v>60</v>
      </c>
    </row>
    <row r="52" ht="14.25">
      <c r="A52" s="3" t="s"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46.8515625" style="0" customWidth="1"/>
    <col min="2" max="2" width="11.140625" style="0" customWidth="1"/>
    <col min="3" max="3" width="9.7109375" style="0" customWidth="1"/>
    <col min="4" max="4" width="7.140625" style="0" customWidth="1"/>
    <col min="5" max="5" width="9.57421875" style="0" customWidth="1"/>
    <col min="7" max="7" width="7.57421875" style="0" customWidth="1"/>
    <col min="8" max="8" width="10.28125" style="0" customWidth="1"/>
    <col min="9" max="9" width="7.28125" style="0" customWidth="1"/>
    <col min="10" max="10" width="9.28125" style="0" customWidth="1"/>
    <col min="11" max="11" width="8.00390625" style="0" customWidth="1"/>
    <col min="12" max="12" width="8.28125" style="0" customWidth="1"/>
  </cols>
  <sheetData>
    <row r="1" ht="18">
      <c r="A1" s="5" t="s">
        <v>176</v>
      </c>
    </row>
    <row r="2" ht="14.25">
      <c r="A2" s="4"/>
    </row>
    <row r="3" ht="14.25">
      <c r="A3" t="s">
        <v>23</v>
      </c>
    </row>
    <row r="4" spans="1:12" ht="32.25" customHeight="1" thickBot="1">
      <c r="A4" s="6" t="s">
        <v>35</v>
      </c>
      <c r="B4" s="7" t="s">
        <v>24</v>
      </c>
      <c r="C4" s="7" t="s">
        <v>34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</row>
    <row r="5" spans="1:12" ht="14.25">
      <c r="A5" s="4" t="s">
        <v>62</v>
      </c>
      <c r="B5" s="8">
        <v>27405</v>
      </c>
      <c r="C5" s="8">
        <v>6012</v>
      </c>
      <c r="D5" s="8">
        <v>450</v>
      </c>
      <c r="E5" s="8">
        <v>1868</v>
      </c>
      <c r="F5" s="8">
        <v>276</v>
      </c>
      <c r="G5" s="8">
        <v>948</v>
      </c>
      <c r="H5" s="8">
        <v>1159</v>
      </c>
      <c r="I5" s="8">
        <v>1311</v>
      </c>
      <c r="J5" s="8">
        <v>21393</v>
      </c>
      <c r="K5" s="8">
        <v>2172</v>
      </c>
      <c r="L5" s="8">
        <v>19221</v>
      </c>
    </row>
    <row r="6" spans="1:12" ht="14.25">
      <c r="A6" s="4" t="s">
        <v>63</v>
      </c>
      <c r="B6" s="8">
        <v>2201</v>
      </c>
      <c r="C6" s="8">
        <v>1212</v>
      </c>
      <c r="D6" s="8">
        <v>123</v>
      </c>
      <c r="E6" s="8">
        <v>293</v>
      </c>
      <c r="F6" s="8">
        <v>91</v>
      </c>
      <c r="G6" s="8">
        <v>166</v>
      </c>
      <c r="H6" s="8">
        <v>285</v>
      </c>
      <c r="I6" s="8">
        <v>254</v>
      </c>
      <c r="J6" s="8">
        <v>989</v>
      </c>
      <c r="K6" s="8">
        <v>257</v>
      </c>
      <c r="L6" s="8">
        <v>732</v>
      </c>
    </row>
    <row r="7" spans="1:12" ht="14.25">
      <c r="A7" s="1" t="s">
        <v>64</v>
      </c>
      <c r="B7" s="2">
        <v>1989</v>
      </c>
      <c r="C7" s="2">
        <v>1120</v>
      </c>
      <c r="D7" s="2">
        <v>117</v>
      </c>
      <c r="E7" s="2">
        <v>283</v>
      </c>
      <c r="F7" s="2">
        <v>68</v>
      </c>
      <c r="G7" s="2">
        <v>154</v>
      </c>
      <c r="H7" s="2">
        <v>260</v>
      </c>
      <c r="I7" s="2">
        <v>238</v>
      </c>
      <c r="J7" s="2">
        <v>869</v>
      </c>
      <c r="K7" s="2">
        <v>217</v>
      </c>
      <c r="L7" s="2">
        <v>652</v>
      </c>
    </row>
    <row r="8" spans="1:12" ht="14.25">
      <c r="A8" s="1" t="s">
        <v>65</v>
      </c>
      <c r="B8" s="2">
        <v>204</v>
      </c>
      <c r="C8" s="2">
        <v>90</v>
      </c>
      <c r="D8" s="2">
        <v>6</v>
      </c>
      <c r="E8" s="2">
        <v>10</v>
      </c>
      <c r="F8" s="2">
        <v>21</v>
      </c>
      <c r="G8" s="2">
        <v>12</v>
      </c>
      <c r="H8" s="2">
        <v>25</v>
      </c>
      <c r="I8" s="2">
        <v>16</v>
      </c>
      <c r="J8" s="2">
        <v>114</v>
      </c>
      <c r="K8" s="2">
        <v>40</v>
      </c>
      <c r="L8" s="2">
        <v>74</v>
      </c>
    </row>
    <row r="9" spans="1:12" ht="14.25">
      <c r="A9" s="1" t="s">
        <v>66</v>
      </c>
      <c r="B9" s="2">
        <v>8</v>
      </c>
      <c r="C9" s="2">
        <v>2</v>
      </c>
      <c r="D9" s="2">
        <v>0</v>
      </c>
      <c r="E9" s="2">
        <v>0</v>
      </c>
      <c r="F9" s="2">
        <v>2</v>
      </c>
      <c r="G9" s="2">
        <v>0</v>
      </c>
      <c r="H9" s="2">
        <v>0</v>
      </c>
      <c r="I9" s="2">
        <v>0</v>
      </c>
      <c r="J9" s="2">
        <v>6</v>
      </c>
      <c r="K9" s="2">
        <v>0</v>
      </c>
      <c r="L9" s="2">
        <v>6</v>
      </c>
    </row>
    <row r="10" spans="1:12" ht="14.25">
      <c r="A10" s="4" t="s">
        <v>67</v>
      </c>
      <c r="B10" s="8">
        <v>46</v>
      </c>
      <c r="C10" s="8">
        <v>31</v>
      </c>
      <c r="D10" s="8">
        <v>4</v>
      </c>
      <c r="E10" s="8">
        <v>8</v>
      </c>
      <c r="F10" s="8">
        <v>6</v>
      </c>
      <c r="G10" s="8">
        <v>3</v>
      </c>
      <c r="H10" s="8">
        <v>0</v>
      </c>
      <c r="I10" s="8">
        <v>10</v>
      </c>
      <c r="J10" s="8">
        <v>15</v>
      </c>
      <c r="K10" s="8">
        <v>3</v>
      </c>
      <c r="L10" s="8">
        <v>12</v>
      </c>
    </row>
    <row r="11" spans="1:12" ht="14.25">
      <c r="A11" s="1" t="s">
        <v>68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 ht="14.25">
      <c r="A12" s="1" t="s">
        <v>69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1:12" ht="14.25">
      <c r="A13" s="1" t="s">
        <v>70</v>
      </c>
      <c r="B13" s="2">
        <v>6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5</v>
      </c>
      <c r="K13" s="2">
        <v>0</v>
      </c>
      <c r="L13" s="2">
        <v>5</v>
      </c>
    </row>
    <row r="14" spans="1:12" ht="14.25">
      <c r="A14" s="1" t="s">
        <v>71</v>
      </c>
      <c r="B14" s="2">
        <v>35</v>
      </c>
      <c r="C14" s="2">
        <v>30</v>
      </c>
      <c r="D14" s="2">
        <v>4</v>
      </c>
      <c r="E14" s="2">
        <v>8</v>
      </c>
      <c r="F14" s="2">
        <v>6</v>
      </c>
      <c r="G14" s="2">
        <v>3</v>
      </c>
      <c r="H14" s="2">
        <v>0</v>
      </c>
      <c r="I14" s="2">
        <v>9</v>
      </c>
      <c r="J14" s="2">
        <v>5</v>
      </c>
      <c r="K14" s="2">
        <v>1</v>
      </c>
      <c r="L14" s="2">
        <v>4</v>
      </c>
    </row>
    <row r="15" spans="1:12" ht="14.25">
      <c r="A15" s="1" t="s">
        <v>72</v>
      </c>
      <c r="B15" s="2">
        <v>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</v>
      </c>
      <c r="K15" s="2">
        <v>2</v>
      </c>
      <c r="L15" s="2">
        <v>3</v>
      </c>
    </row>
    <row r="16" spans="1:12" ht="14.25">
      <c r="A16" s="4" t="s">
        <v>73</v>
      </c>
      <c r="B16" s="8">
        <v>4714</v>
      </c>
      <c r="C16" s="8">
        <v>984</v>
      </c>
      <c r="D16" s="8">
        <v>59</v>
      </c>
      <c r="E16" s="8">
        <v>334</v>
      </c>
      <c r="F16" s="8">
        <v>28</v>
      </c>
      <c r="G16" s="8">
        <v>155</v>
      </c>
      <c r="H16" s="8">
        <v>198</v>
      </c>
      <c r="I16" s="8">
        <v>210</v>
      </c>
      <c r="J16" s="8">
        <v>3730</v>
      </c>
      <c r="K16" s="8">
        <v>444</v>
      </c>
      <c r="L16" s="8">
        <v>3286</v>
      </c>
    </row>
    <row r="17" spans="1:12" ht="14.25">
      <c r="A17" s="1" t="s">
        <v>74</v>
      </c>
      <c r="B17" s="2">
        <v>536</v>
      </c>
      <c r="C17" s="2">
        <v>198</v>
      </c>
      <c r="D17" s="2">
        <v>9</v>
      </c>
      <c r="E17" s="2">
        <v>52</v>
      </c>
      <c r="F17" s="2">
        <v>7</v>
      </c>
      <c r="G17" s="2">
        <v>0</v>
      </c>
      <c r="H17" s="2">
        <v>101</v>
      </c>
      <c r="I17" s="2">
        <v>29</v>
      </c>
      <c r="J17" s="2">
        <v>338</v>
      </c>
      <c r="K17" s="2">
        <v>150</v>
      </c>
      <c r="L17" s="2">
        <v>188</v>
      </c>
    </row>
    <row r="18" spans="1:12" ht="14.25">
      <c r="A18" s="1" t="s">
        <v>75</v>
      </c>
      <c r="B18" s="2">
        <v>47</v>
      </c>
      <c r="C18" s="2">
        <v>35</v>
      </c>
      <c r="D18" s="2">
        <v>1</v>
      </c>
      <c r="E18" s="2">
        <v>0</v>
      </c>
      <c r="F18" s="2">
        <v>12</v>
      </c>
      <c r="G18" s="2">
        <v>0</v>
      </c>
      <c r="H18" s="2">
        <v>22</v>
      </c>
      <c r="I18" s="2">
        <v>0</v>
      </c>
      <c r="J18" s="2">
        <v>12</v>
      </c>
      <c r="K18" s="2">
        <v>4</v>
      </c>
      <c r="L18" s="2">
        <v>8</v>
      </c>
    </row>
    <row r="19" spans="1:12" ht="14.25">
      <c r="A19" s="1" t="s">
        <v>76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1:12" ht="14.25">
      <c r="A20" s="1" t="s">
        <v>77</v>
      </c>
      <c r="B20" s="2">
        <v>52</v>
      </c>
      <c r="C20" s="2">
        <v>6</v>
      </c>
      <c r="D20" s="2">
        <v>0</v>
      </c>
      <c r="E20" s="2">
        <v>4</v>
      </c>
      <c r="F20" s="2">
        <v>0</v>
      </c>
      <c r="G20" s="2">
        <v>0</v>
      </c>
      <c r="H20" s="2">
        <v>0</v>
      </c>
      <c r="I20" s="2">
        <v>2</v>
      </c>
      <c r="J20" s="2">
        <v>46</v>
      </c>
      <c r="K20" s="2">
        <v>0</v>
      </c>
      <c r="L20" s="2">
        <v>46</v>
      </c>
    </row>
    <row r="21" spans="1:12" ht="14.25">
      <c r="A21" s="1" t="s">
        <v>78</v>
      </c>
      <c r="B21" s="2">
        <v>65</v>
      </c>
      <c r="C21" s="2">
        <v>13</v>
      </c>
      <c r="D21" s="2">
        <v>0</v>
      </c>
      <c r="E21" s="2">
        <v>5</v>
      </c>
      <c r="F21" s="2">
        <v>1</v>
      </c>
      <c r="G21" s="2">
        <v>3</v>
      </c>
      <c r="H21" s="2">
        <v>0</v>
      </c>
      <c r="I21" s="2">
        <v>4</v>
      </c>
      <c r="J21" s="2">
        <v>52</v>
      </c>
      <c r="K21" s="2">
        <v>1</v>
      </c>
      <c r="L21" s="2">
        <v>51</v>
      </c>
    </row>
    <row r="22" spans="1:12" ht="14.25">
      <c r="A22" s="1" t="s">
        <v>79</v>
      </c>
      <c r="B22" s="2">
        <v>150</v>
      </c>
      <c r="C22" s="2">
        <v>80</v>
      </c>
      <c r="D22" s="2">
        <v>5</v>
      </c>
      <c r="E22" s="2">
        <v>49</v>
      </c>
      <c r="F22" s="2">
        <v>1</v>
      </c>
      <c r="G22" s="2">
        <v>2</v>
      </c>
      <c r="H22" s="2">
        <v>9</v>
      </c>
      <c r="I22" s="2">
        <v>14</v>
      </c>
      <c r="J22" s="2">
        <v>70</v>
      </c>
      <c r="K22" s="2">
        <v>34</v>
      </c>
      <c r="L22" s="2">
        <v>36</v>
      </c>
    </row>
    <row r="23" spans="1:12" ht="14.25">
      <c r="A23" s="1" t="s">
        <v>80</v>
      </c>
      <c r="B23" s="2">
        <v>384</v>
      </c>
      <c r="C23" s="2">
        <v>175</v>
      </c>
      <c r="D23" s="2">
        <v>11</v>
      </c>
      <c r="E23" s="2">
        <v>48</v>
      </c>
      <c r="F23" s="2">
        <v>0</v>
      </c>
      <c r="G23" s="2">
        <v>78</v>
      </c>
      <c r="H23" s="2">
        <v>9</v>
      </c>
      <c r="I23" s="2">
        <v>29</v>
      </c>
      <c r="J23" s="2">
        <v>209</v>
      </c>
      <c r="K23" s="2">
        <v>122</v>
      </c>
      <c r="L23" s="2">
        <v>87</v>
      </c>
    </row>
    <row r="24" spans="1:12" ht="14.25">
      <c r="A24" s="1" t="s">
        <v>81</v>
      </c>
      <c r="B24" s="2">
        <v>74</v>
      </c>
      <c r="C24" s="2">
        <v>16</v>
      </c>
      <c r="D24" s="2">
        <v>1</v>
      </c>
      <c r="E24" s="2">
        <v>14</v>
      </c>
      <c r="F24" s="2">
        <v>0</v>
      </c>
      <c r="G24" s="2">
        <v>0</v>
      </c>
      <c r="H24" s="2">
        <v>0</v>
      </c>
      <c r="I24" s="2">
        <v>1</v>
      </c>
      <c r="J24" s="2">
        <v>58</v>
      </c>
      <c r="K24" s="2">
        <v>0</v>
      </c>
      <c r="L24" s="2">
        <v>58</v>
      </c>
    </row>
    <row r="25" spans="1:12" ht="14.25">
      <c r="A25" s="1" t="s">
        <v>82</v>
      </c>
      <c r="B25" s="2">
        <v>64</v>
      </c>
      <c r="C25" s="2">
        <v>1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63</v>
      </c>
      <c r="K25" s="2">
        <v>1</v>
      </c>
      <c r="L25" s="2">
        <v>62</v>
      </c>
    </row>
    <row r="26" spans="1:12" ht="14.25">
      <c r="A26" s="1" t="s">
        <v>83</v>
      </c>
      <c r="B26" s="2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10</v>
      </c>
      <c r="K26" s="2">
        <v>0</v>
      </c>
      <c r="L26" s="2">
        <v>10</v>
      </c>
    </row>
    <row r="27" spans="1:12" ht="14.25">
      <c r="A27" s="1" t="s">
        <v>84</v>
      </c>
      <c r="B27" s="2">
        <v>324</v>
      </c>
      <c r="C27" s="2">
        <v>14</v>
      </c>
      <c r="D27" s="2">
        <v>1</v>
      </c>
      <c r="E27" s="2">
        <v>4</v>
      </c>
      <c r="F27" s="2">
        <v>1</v>
      </c>
      <c r="G27" s="2">
        <v>3</v>
      </c>
      <c r="H27" s="2">
        <v>4</v>
      </c>
      <c r="I27" s="2">
        <v>1</v>
      </c>
      <c r="J27" s="2">
        <v>310</v>
      </c>
      <c r="K27" s="2">
        <v>3</v>
      </c>
      <c r="L27" s="2">
        <v>307</v>
      </c>
    </row>
    <row r="28" spans="1:12" ht="14.25">
      <c r="A28" s="1" t="s">
        <v>85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  <row r="29" spans="1:12" ht="14.25">
      <c r="A29" s="1" t="s">
        <v>86</v>
      </c>
      <c r="B29" s="2">
        <v>199</v>
      </c>
      <c r="C29" s="2">
        <v>120</v>
      </c>
      <c r="D29" s="2">
        <v>1</v>
      </c>
      <c r="E29" s="2">
        <v>80</v>
      </c>
      <c r="F29" s="2">
        <v>0</v>
      </c>
      <c r="G29" s="2">
        <v>6</v>
      </c>
      <c r="H29" s="2">
        <v>0</v>
      </c>
      <c r="I29" s="2">
        <v>33</v>
      </c>
      <c r="J29" s="2">
        <v>79</v>
      </c>
      <c r="K29" s="2">
        <v>1</v>
      </c>
      <c r="L29" s="2">
        <v>78</v>
      </c>
    </row>
    <row r="30" spans="1:12" ht="14.25">
      <c r="A30" s="1" t="s">
        <v>87</v>
      </c>
      <c r="B30" s="2">
        <v>162</v>
      </c>
      <c r="C30" s="2">
        <v>90</v>
      </c>
      <c r="D30" s="2">
        <v>25</v>
      </c>
      <c r="E30" s="2">
        <v>18</v>
      </c>
      <c r="F30" s="2">
        <v>0</v>
      </c>
      <c r="G30" s="2">
        <v>29</v>
      </c>
      <c r="H30" s="2">
        <v>0</v>
      </c>
      <c r="I30" s="2">
        <v>18</v>
      </c>
      <c r="J30" s="2">
        <v>72</v>
      </c>
      <c r="K30" s="2">
        <v>12</v>
      </c>
      <c r="L30" s="2">
        <v>60</v>
      </c>
    </row>
    <row r="31" spans="1:12" ht="14.25">
      <c r="A31" s="1" t="s">
        <v>88</v>
      </c>
      <c r="B31" s="2">
        <v>992</v>
      </c>
      <c r="C31" s="2">
        <v>52</v>
      </c>
      <c r="D31" s="2">
        <v>1</v>
      </c>
      <c r="E31" s="2">
        <v>14</v>
      </c>
      <c r="F31" s="2">
        <v>1</v>
      </c>
      <c r="G31" s="2">
        <v>2</v>
      </c>
      <c r="H31" s="2">
        <v>1</v>
      </c>
      <c r="I31" s="2">
        <v>33</v>
      </c>
      <c r="J31" s="2">
        <v>940</v>
      </c>
      <c r="K31" s="2">
        <v>14</v>
      </c>
      <c r="L31" s="2">
        <v>926</v>
      </c>
    </row>
    <row r="32" spans="1:12" ht="14.25">
      <c r="A32" s="1" t="s">
        <v>89</v>
      </c>
      <c r="B32" s="2">
        <v>578</v>
      </c>
      <c r="C32" s="2">
        <v>108</v>
      </c>
      <c r="D32" s="2">
        <v>2</v>
      </c>
      <c r="E32" s="2">
        <v>22</v>
      </c>
      <c r="F32" s="2">
        <v>1</v>
      </c>
      <c r="G32" s="2">
        <v>22</v>
      </c>
      <c r="H32" s="2">
        <v>27</v>
      </c>
      <c r="I32" s="2">
        <v>34</v>
      </c>
      <c r="J32" s="2">
        <v>470</v>
      </c>
      <c r="K32" s="2">
        <v>59</v>
      </c>
      <c r="L32" s="2">
        <v>411</v>
      </c>
    </row>
    <row r="33" spans="1:12" ht="14.25">
      <c r="A33" s="1" t="s">
        <v>90</v>
      </c>
      <c r="B33" s="2">
        <v>68</v>
      </c>
      <c r="C33" s="2">
        <v>18</v>
      </c>
      <c r="D33" s="2">
        <v>1</v>
      </c>
      <c r="E33" s="2">
        <v>3</v>
      </c>
      <c r="F33" s="2">
        <v>1</v>
      </c>
      <c r="G33" s="2">
        <v>0</v>
      </c>
      <c r="H33" s="2">
        <v>11</v>
      </c>
      <c r="I33" s="2">
        <v>2</v>
      </c>
      <c r="J33" s="2">
        <v>50</v>
      </c>
      <c r="K33" s="2">
        <v>7</v>
      </c>
      <c r="L33" s="2">
        <v>43</v>
      </c>
    </row>
    <row r="34" spans="1:12" ht="14.25">
      <c r="A34" s="1" t="s">
        <v>91</v>
      </c>
      <c r="B34" s="2">
        <v>33</v>
      </c>
      <c r="C34" s="2">
        <v>1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32</v>
      </c>
      <c r="K34" s="2">
        <v>0</v>
      </c>
      <c r="L34" s="2">
        <v>32</v>
      </c>
    </row>
    <row r="35" spans="1:12" ht="14.25">
      <c r="A35" s="1" t="s">
        <v>92</v>
      </c>
      <c r="B35" s="2">
        <v>231</v>
      </c>
      <c r="C35" s="2">
        <v>15</v>
      </c>
      <c r="D35" s="2">
        <v>0</v>
      </c>
      <c r="E35" s="2">
        <v>3</v>
      </c>
      <c r="F35" s="2">
        <v>2</v>
      </c>
      <c r="G35" s="2">
        <v>6</v>
      </c>
      <c r="H35" s="2">
        <v>0</v>
      </c>
      <c r="I35" s="2">
        <v>4</v>
      </c>
      <c r="J35" s="2">
        <v>216</v>
      </c>
      <c r="K35" s="2">
        <v>9</v>
      </c>
      <c r="L35" s="2">
        <v>207</v>
      </c>
    </row>
    <row r="36" spans="1:12" ht="14.25">
      <c r="A36" s="1" t="s">
        <v>93</v>
      </c>
      <c r="B36" s="2">
        <v>74</v>
      </c>
      <c r="C36" s="2">
        <v>4</v>
      </c>
      <c r="D36" s="2">
        <v>0</v>
      </c>
      <c r="E36" s="2">
        <v>1</v>
      </c>
      <c r="F36" s="2">
        <v>0</v>
      </c>
      <c r="G36" s="2">
        <v>0</v>
      </c>
      <c r="H36" s="2">
        <v>3</v>
      </c>
      <c r="I36" s="2">
        <v>0</v>
      </c>
      <c r="J36" s="2">
        <v>70</v>
      </c>
      <c r="K36" s="2">
        <v>0</v>
      </c>
      <c r="L36" s="2">
        <v>70</v>
      </c>
    </row>
    <row r="37" spans="1:12" ht="14.25">
      <c r="A37" s="1" t="s">
        <v>94</v>
      </c>
      <c r="B37" s="2">
        <v>238</v>
      </c>
      <c r="C37" s="2">
        <v>5</v>
      </c>
      <c r="D37" s="2">
        <v>0</v>
      </c>
      <c r="E37" s="2">
        <v>2</v>
      </c>
      <c r="F37" s="2">
        <v>0</v>
      </c>
      <c r="G37" s="2">
        <v>0</v>
      </c>
      <c r="H37" s="2">
        <v>1</v>
      </c>
      <c r="I37" s="2">
        <v>2</v>
      </c>
      <c r="J37" s="2">
        <v>233</v>
      </c>
      <c r="K37" s="2">
        <v>4</v>
      </c>
      <c r="L37" s="2">
        <v>229</v>
      </c>
    </row>
    <row r="38" spans="1:12" ht="14.25">
      <c r="A38" s="1" t="s">
        <v>95</v>
      </c>
      <c r="B38" s="2">
        <v>69</v>
      </c>
      <c r="C38" s="2">
        <v>8</v>
      </c>
      <c r="D38" s="2">
        <v>0</v>
      </c>
      <c r="E38" s="2">
        <v>5</v>
      </c>
      <c r="F38" s="2">
        <v>0</v>
      </c>
      <c r="G38" s="2">
        <v>0</v>
      </c>
      <c r="H38" s="2">
        <v>3</v>
      </c>
      <c r="I38" s="2">
        <v>0</v>
      </c>
      <c r="J38" s="2">
        <v>61</v>
      </c>
      <c r="K38" s="2">
        <v>6</v>
      </c>
      <c r="L38" s="2">
        <v>55</v>
      </c>
    </row>
    <row r="39" spans="1:12" ht="14.25">
      <c r="A39" s="1" t="s">
        <v>96</v>
      </c>
      <c r="B39" s="2">
        <v>66</v>
      </c>
      <c r="C39" s="2">
        <v>3</v>
      </c>
      <c r="D39" s="2">
        <v>0</v>
      </c>
      <c r="E39" s="2">
        <v>1</v>
      </c>
      <c r="F39" s="2">
        <v>0</v>
      </c>
      <c r="G39" s="2">
        <v>1</v>
      </c>
      <c r="H39" s="2">
        <v>0</v>
      </c>
      <c r="I39" s="2">
        <v>1</v>
      </c>
      <c r="J39" s="2">
        <v>63</v>
      </c>
      <c r="K39" s="2">
        <v>1</v>
      </c>
      <c r="L39" s="2">
        <v>62</v>
      </c>
    </row>
    <row r="40" spans="1:12" ht="14.25">
      <c r="A40" s="1" t="s">
        <v>97</v>
      </c>
      <c r="B40" s="2">
        <v>298</v>
      </c>
      <c r="C40" s="2">
        <v>22</v>
      </c>
      <c r="D40" s="2">
        <v>1</v>
      </c>
      <c r="E40" s="2">
        <v>8</v>
      </c>
      <c r="F40" s="2">
        <v>1</v>
      </c>
      <c r="G40" s="2">
        <v>3</v>
      </c>
      <c r="H40" s="2">
        <v>6</v>
      </c>
      <c r="I40" s="2">
        <v>3</v>
      </c>
      <c r="J40" s="2">
        <v>276</v>
      </c>
      <c r="K40" s="2">
        <v>16</v>
      </c>
      <c r="L40" s="2">
        <v>260</v>
      </c>
    </row>
    <row r="41" spans="1:12" ht="14.25">
      <c r="A41" s="4" t="s">
        <v>98</v>
      </c>
      <c r="B41" s="8">
        <v>193</v>
      </c>
      <c r="C41" s="8">
        <v>24</v>
      </c>
      <c r="D41" s="8">
        <v>2</v>
      </c>
      <c r="E41" s="8">
        <v>5</v>
      </c>
      <c r="F41" s="8">
        <v>2</v>
      </c>
      <c r="G41" s="8">
        <v>0</v>
      </c>
      <c r="H41" s="8">
        <v>7</v>
      </c>
      <c r="I41" s="8">
        <v>8</v>
      </c>
      <c r="J41" s="8">
        <v>169</v>
      </c>
      <c r="K41" s="8">
        <v>31</v>
      </c>
      <c r="L41" s="8">
        <v>138</v>
      </c>
    </row>
    <row r="42" spans="1:12" ht="14.25">
      <c r="A42" s="1" t="s">
        <v>99</v>
      </c>
      <c r="B42" s="2">
        <v>193</v>
      </c>
      <c r="C42" s="2">
        <v>24</v>
      </c>
      <c r="D42" s="2">
        <v>2</v>
      </c>
      <c r="E42" s="2">
        <v>5</v>
      </c>
      <c r="F42" s="2">
        <v>2</v>
      </c>
      <c r="G42" s="2">
        <v>0</v>
      </c>
      <c r="H42" s="2">
        <v>7</v>
      </c>
      <c r="I42" s="2">
        <v>8</v>
      </c>
      <c r="J42" s="2">
        <v>169</v>
      </c>
      <c r="K42" s="2">
        <v>31</v>
      </c>
      <c r="L42" s="2">
        <v>138</v>
      </c>
    </row>
    <row r="43" spans="1:12" ht="14.25">
      <c r="A43" s="4" t="s">
        <v>100</v>
      </c>
      <c r="B43" s="8">
        <v>174</v>
      </c>
      <c r="C43" s="8">
        <v>33</v>
      </c>
      <c r="D43" s="8">
        <v>1</v>
      </c>
      <c r="E43" s="8">
        <v>9</v>
      </c>
      <c r="F43" s="8">
        <v>1</v>
      </c>
      <c r="G43" s="8">
        <v>5</v>
      </c>
      <c r="H43" s="8">
        <v>14</v>
      </c>
      <c r="I43" s="8">
        <v>3</v>
      </c>
      <c r="J43" s="8">
        <v>141</v>
      </c>
      <c r="K43" s="8">
        <v>15</v>
      </c>
      <c r="L43" s="8">
        <v>126</v>
      </c>
    </row>
    <row r="44" spans="1:12" ht="14.25">
      <c r="A44" s="1" t="s">
        <v>101</v>
      </c>
      <c r="B44" s="2">
        <v>68</v>
      </c>
      <c r="C44" s="2">
        <v>10</v>
      </c>
      <c r="D44" s="2">
        <v>1</v>
      </c>
      <c r="E44" s="2">
        <v>3</v>
      </c>
      <c r="F44" s="2">
        <v>0</v>
      </c>
      <c r="G44" s="2">
        <v>2</v>
      </c>
      <c r="H44" s="2">
        <v>2</v>
      </c>
      <c r="I44" s="2">
        <v>2</v>
      </c>
      <c r="J44" s="2">
        <v>58</v>
      </c>
      <c r="K44" s="2">
        <v>10</v>
      </c>
      <c r="L44" s="2">
        <v>48</v>
      </c>
    </row>
    <row r="45" spans="1:12" ht="14.25">
      <c r="A45" s="1" t="s">
        <v>102</v>
      </c>
      <c r="B45" s="2">
        <v>19</v>
      </c>
      <c r="C45" s="2">
        <v>2</v>
      </c>
      <c r="D45" s="2">
        <v>0</v>
      </c>
      <c r="E45" s="2">
        <v>2</v>
      </c>
      <c r="F45" s="2">
        <v>0</v>
      </c>
      <c r="G45" s="2">
        <v>0</v>
      </c>
      <c r="H45" s="2">
        <v>0</v>
      </c>
      <c r="I45" s="2">
        <v>0</v>
      </c>
      <c r="J45" s="2">
        <v>17</v>
      </c>
      <c r="K45" s="2">
        <v>0</v>
      </c>
      <c r="L45" s="2">
        <v>17</v>
      </c>
    </row>
    <row r="46" spans="1:12" ht="14.25">
      <c r="A46" s="1" t="s">
        <v>103</v>
      </c>
      <c r="B46" s="2">
        <v>87</v>
      </c>
      <c r="C46" s="2">
        <v>21</v>
      </c>
      <c r="D46" s="2">
        <v>0</v>
      </c>
      <c r="E46" s="2">
        <v>4</v>
      </c>
      <c r="F46" s="2">
        <v>1</v>
      </c>
      <c r="G46" s="2">
        <v>3</v>
      </c>
      <c r="H46" s="2">
        <v>12</v>
      </c>
      <c r="I46" s="2">
        <v>1</v>
      </c>
      <c r="J46" s="2">
        <v>66</v>
      </c>
      <c r="K46" s="2">
        <v>5</v>
      </c>
      <c r="L46" s="2">
        <v>61</v>
      </c>
    </row>
    <row r="47" spans="1:12" ht="14.25">
      <c r="A47" s="1" t="s">
        <v>104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1:12" ht="14.25">
      <c r="A48" s="4" t="s">
        <v>105</v>
      </c>
      <c r="B48" s="8">
        <v>1585</v>
      </c>
      <c r="C48" s="8">
        <v>404</v>
      </c>
      <c r="D48" s="8">
        <v>26</v>
      </c>
      <c r="E48" s="8">
        <v>117</v>
      </c>
      <c r="F48" s="8">
        <v>9</v>
      </c>
      <c r="G48" s="8">
        <v>89</v>
      </c>
      <c r="H48" s="8">
        <v>59</v>
      </c>
      <c r="I48" s="8">
        <v>104</v>
      </c>
      <c r="J48" s="8">
        <v>1181</v>
      </c>
      <c r="K48" s="8">
        <v>99</v>
      </c>
      <c r="L48" s="8">
        <v>1082</v>
      </c>
    </row>
    <row r="49" spans="1:12" ht="14.25">
      <c r="A49" s="1" t="s">
        <v>106</v>
      </c>
      <c r="B49" s="2">
        <v>536</v>
      </c>
      <c r="C49" s="2">
        <v>139</v>
      </c>
      <c r="D49" s="2">
        <v>12</v>
      </c>
      <c r="E49" s="2">
        <v>43</v>
      </c>
      <c r="F49" s="2">
        <v>3</v>
      </c>
      <c r="G49" s="2">
        <v>29</v>
      </c>
      <c r="H49" s="2">
        <v>14</v>
      </c>
      <c r="I49" s="2">
        <v>38</v>
      </c>
      <c r="J49" s="2">
        <v>397</v>
      </c>
      <c r="K49" s="2">
        <v>36</v>
      </c>
      <c r="L49" s="2">
        <v>361</v>
      </c>
    </row>
    <row r="50" spans="1:12" ht="14.25">
      <c r="A50" s="1" t="s">
        <v>107</v>
      </c>
      <c r="B50" s="2">
        <v>82</v>
      </c>
      <c r="C50" s="2">
        <v>16</v>
      </c>
      <c r="D50" s="2">
        <v>2</v>
      </c>
      <c r="E50" s="2">
        <v>5</v>
      </c>
      <c r="F50" s="2">
        <v>0</v>
      </c>
      <c r="G50" s="2">
        <v>5</v>
      </c>
      <c r="H50" s="2">
        <v>3</v>
      </c>
      <c r="I50" s="2">
        <v>1</v>
      </c>
      <c r="J50" s="2">
        <v>66</v>
      </c>
      <c r="K50" s="2">
        <v>6</v>
      </c>
      <c r="L50" s="2">
        <v>60</v>
      </c>
    </row>
    <row r="51" spans="1:12" ht="14.25">
      <c r="A51" s="1" t="s">
        <v>108</v>
      </c>
      <c r="B51" s="2">
        <v>967</v>
      </c>
      <c r="C51" s="2">
        <v>249</v>
      </c>
      <c r="D51" s="2">
        <v>12</v>
      </c>
      <c r="E51" s="2">
        <v>69</v>
      </c>
      <c r="F51" s="2">
        <v>6</v>
      </c>
      <c r="G51" s="2">
        <v>55</v>
      </c>
      <c r="H51" s="2">
        <v>42</v>
      </c>
      <c r="I51" s="2">
        <v>65</v>
      </c>
      <c r="J51" s="2">
        <v>718</v>
      </c>
      <c r="K51" s="2">
        <v>57</v>
      </c>
      <c r="L51" s="2">
        <v>661</v>
      </c>
    </row>
    <row r="52" spans="1:12" ht="14.25">
      <c r="A52" s="4" t="s">
        <v>109</v>
      </c>
      <c r="B52" s="8">
        <v>3203</v>
      </c>
      <c r="C52" s="8">
        <v>468</v>
      </c>
      <c r="D52" s="8">
        <v>28</v>
      </c>
      <c r="E52" s="8">
        <v>172</v>
      </c>
      <c r="F52" s="8">
        <v>7</v>
      </c>
      <c r="G52" s="8">
        <v>65</v>
      </c>
      <c r="H52" s="8">
        <v>93</v>
      </c>
      <c r="I52" s="8">
        <v>103</v>
      </c>
      <c r="J52" s="8">
        <v>2735</v>
      </c>
      <c r="K52" s="8">
        <v>218</v>
      </c>
      <c r="L52" s="8">
        <v>2517</v>
      </c>
    </row>
    <row r="53" spans="1:12" ht="14.25">
      <c r="A53" s="1" t="s">
        <v>110</v>
      </c>
      <c r="B53" s="2">
        <v>540</v>
      </c>
      <c r="C53" s="2">
        <v>87</v>
      </c>
      <c r="D53" s="2">
        <v>4</v>
      </c>
      <c r="E53" s="2">
        <v>27</v>
      </c>
      <c r="F53" s="2">
        <v>0</v>
      </c>
      <c r="G53" s="2">
        <v>21</v>
      </c>
      <c r="H53" s="2">
        <v>13</v>
      </c>
      <c r="I53" s="2">
        <v>22</v>
      </c>
      <c r="J53" s="2">
        <v>453</v>
      </c>
      <c r="K53" s="2">
        <v>59</v>
      </c>
      <c r="L53" s="2">
        <v>394</v>
      </c>
    </row>
    <row r="54" spans="1:12" ht="14.25">
      <c r="A54" s="1" t="s">
        <v>111</v>
      </c>
      <c r="B54" s="2">
        <v>654</v>
      </c>
      <c r="C54" s="2">
        <v>82</v>
      </c>
      <c r="D54" s="2">
        <v>2</v>
      </c>
      <c r="E54" s="2">
        <v>33</v>
      </c>
      <c r="F54" s="2">
        <v>0</v>
      </c>
      <c r="G54" s="2">
        <v>2</v>
      </c>
      <c r="H54" s="2">
        <v>22</v>
      </c>
      <c r="I54" s="2">
        <v>23</v>
      </c>
      <c r="J54" s="2">
        <v>572</v>
      </c>
      <c r="K54" s="2">
        <v>43</v>
      </c>
      <c r="L54" s="2">
        <v>529</v>
      </c>
    </row>
    <row r="55" spans="1:12" ht="14.25">
      <c r="A55" s="1" t="s">
        <v>112</v>
      </c>
      <c r="B55" s="2">
        <v>2009</v>
      </c>
      <c r="C55" s="2">
        <v>299</v>
      </c>
      <c r="D55" s="2">
        <v>22</v>
      </c>
      <c r="E55" s="2">
        <v>112</v>
      </c>
      <c r="F55" s="2">
        <v>7</v>
      </c>
      <c r="G55" s="2">
        <v>42</v>
      </c>
      <c r="H55" s="2">
        <v>58</v>
      </c>
      <c r="I55" s="2">
        <v>58</v>
      </c>
      <c r="J55" s="2">
        <v>1710</v>
      </c>
      <c r="K55" s="2">
        <v>116</v>
      </c>
      <c r="L55" s="2">
        <v>1594</v>
      </c>
    </row>
    <row r="56" spans="1:12" ht="14.25">
      <c r="A56" s="4" t="s">
        <v>113</v>
      </c>
      <c r="B56" s="8">
        <v>1552</v>
      </c>
      <c r="C56" s="8">
        <v>361</v>
      </c>
      <c r="D56" s="8">
        <v>28</v>
      </c>
      <c r="E56" s="8">
        <v>99</v>
      </c>
      <c r="F56" s="8">
        <v>11</v>
      </c>
      <c r="G56" s="8">
        <v>60</v>
      </c>
      <c r="H56" s="8">
        <v>83</v>
      </c>
      <c r="I56" s="8">
        <v>80</v>
      </c>
      <c r="J56" s="8">
        <v>1191</v>
      </c>
      <c r="K56" s="8">
        <v>162</v>
      </c>
      <c r="L56" s="8">
        <v>1029</v>
      </c>
    </row>
    <row r="57" spans="1:12" ht="14.25">
      <c r="A57" s="1" t="s">
        <v>114</v>
      </c>
      <c r="B57" s="2">
        <v>1035</v>
      </c>
      <c r="C57" s="2">
        <v>314</v>
      </c>
      <c r="D57" s="2">
        <v>24</v>
      </c>
      <c r="E57" s="2">
        <v>79</v>
      </c>
      <c r="F57" s="2">
        <v>9</v>
      </c>
      <c r="G57" s="2">
        <v>57</v>
      </c>
      <c r="H57" s="2">
        <v>73</v>
      </c>
      <c r="I57" s="2">
        <v>72</v>
      </c>
      <c r="J57" s="2">
        <v>721</v>
      </c>
      <c r="K57" s="2">
        <v>139</v>
      </c>
      <c r="L57" s="2">
        <v>582</v>
      </c>
    </row>
    <row r="58" spans="1:12" ht="14.25">
      <c r="A58" s="1" t="s">
        <v>115</v>
      </c>
      <c r="B58" s="2">
        <v>28</v>
      </c>
      <c r="C58" s="2">
        <v>2</v>
      </c>
      <c r="D58" s="2">
        <v>1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>
        <v>26</v>
      </c>
      <c r="K58" s="2">
        <v>3</v>
      </c>
      <c r="L58" s="2">
        <v>23</v>
      </c>
    </row>
    <row r="59" spans="1:12" ht="14.25">
      <c r="A59" s="1" t="s">
        <v>116</v>
      </c>
      <c r="B59" s="2">
        <v>4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4</v>
      </c>
      <c r="K59" s="2">
        <v>3</v>
      </c>
      <c r="L59" s="2">
        <v>1</v>
      </c>
    </row>
    <row r="60" spans="1:12" ht="14.25">
      <c r="A60" s="1" t="s">
        <v>117</v>
      </c>
      <c r="B60" s="2">
        <v>295</v>
      </c>
      <c r="C60" s="2">
        <v>6</v>
      </c>
      <c r="D60" s="2">
        <v>0</v>
      </c>
      <c r="E60" s="2">
        <v>3</v>
      </c>
      <c r="F60" s="2">
        <v>0</v>
      </c>
      <c r="G60" s="2">
        <v>0</v>
      </c>
      <c r="H60" s="2">
        <v>0</v>
      </c>
      <c r="I60" s="2">
        <v>3</v>
      </c>
      <c r="J60" s="2">
        <v>289</v>
      </c>
      <c r="K60" s="2">
        <v>9</v>
      </c>
      <c r="L60" s="2">
        <v>280</v>
      </c>
    </row>
    <row r="61" spans="1:12" ht="14.25">
      <c r="A61" s="1" t="s">
        <v>118</v>
      </c>
      <c r="B61" s="2">
        <v>190</v>
      </c>
      <c r="C61" s="2">
        <v>39</v>
      </c>
      <c r="D61" s="2">
        <v>3</v>
      </c>
      <c r="E61" s="2">
        <v>17</v>
      </c>
      <c r="F61" s="2">
        <v>2</v>
      </c>
      <c r="G61" s="2">
        <v>3</v>
      </c>
      <c r="H61" s="2">
        <v>9</v>
      </c>
      <c r="I61" s="2">
        <v>5</v>
      </c>
      <c r="J61" s="2">
        <v>151</v>
      </c>
      <c r="K61" s="2">
        <v>8</v>
      </c>
      <c r="L61" s="2">
        <v>143</v>
      </c>
    </row>
    <row r="62" spans="1:12" ht="14.25">
      <c r="A62" s="4" t="s">
        <v>119</v>
      </c>
      <c r="B62" s="8">
        <v>645</v>
      </c>
      <c r="C62" s="8">
        <v>100</v>
      </c>
      <c r="D62" s="8">
        <v>1</v>
      </c>
      <c r="E62" s="8">
        <v>45</v>
      </c>
      <c r="F62" s="8">
        <v>3</v>
      </c>
      <c r="G62" s="8">
        <v>15</v>
      </c>
      <c r="H62" s="8">
        <v>26</v>
      </c>
      <c r="I62" s="8">
        <v>10</v>
      </c>
      <c r="J62" s="8">
        <v>545</v>
      </c>
      <c r="K62" s="8">
        <v>49</v>
      </c>
      <c r="L62" s="8">
        <v>496</v>
      </c>
    </row>
    <row r="63" spans="1:12" ht="14.25">
      <c r="A63" s="1" t="s">
        <v>120</v>
      </c>
      <c r="B63" s="2">
        <v>133</v>
      </c>
      <c r="C63" s="2">
        <v>10</v>
      </c>
      <c r="D63" s="2">
        <v>1</v>
      </c>
      <c r="E63" s="2">
        <v>5</v>
      </c>
      <c r="F63" s="2">
        <v>1</v>
      </c>
      <c r="G63" s="2">
        <v>2</v>
      </c>
      <c r="H63" s="2">
        <v>1</v>
      </c>
      <c r="I63" s="2">
        <v>0</v>
      </c>
      <c r="J63" s="2">
        <v>123</v>
      </c>
      <c r="K63" s="2">
        <v>11</v>
      </c>
      <c r="L63" s="2">
        <v>112</v>
      </c>
    </row>
    <row r="64" spans="1:12" ht="14.25">
      <c r="A64" s="1" t="s">
        <v>121</v>
      </c>
      <c r="B64" s="2">
        <v>512</v>
      </c>
      <c r="C64" s="2">
        <v>90</v>
      </c>
      <c r="D64" s="2">
        <v>0</v>
      </c>
      <c r="E64" s="2">
        <v>40</v>
      </c>
      <c r="F64" s="2">
        <v>2</v>
      </c>
      <c r="G64" s="2">
        <v>13</v>
      </c>
      <c r="H64" s="2">
        <v>25</v>
      </c>
      <c r="I64" s="2">
        <v>10</v>
      </c>
      <c r="J64" s="2">
        <v>422</v>
      </c>
      <c r="K64" s="2">
        <v>38</v>
      </c>
      <c r="L64" s="2">
        <v>384</v>
      </c>
    </row>
    <row r="65" spans="1:12" ht="14.25">
      <c r="A65" s="4" t="s">
        <v>122</v>
      </c>
      <c r="B65" s="8">
        <v>528</v>
      </c>
      <c r="C65" s="8">
        <v>32</v>
      </c>
      <c r="D65" s="8">
        <v>2</v>
      </c>
      <c r="E65" s="8">
        <v>14</v>
      </c>
      <c r="F65" s="8">
        <v>1</v>
      </c>
      <c r="G65" s="8">
        <v>1</v>
      </c>
      <c r="H65" s="8">
        <v>5</v>
      </c>
      <c r="I65" s="8">
        <v>9</v>
      </c>
      <c r="J65" s="8">
        <v>496</v>
      </c>
      <c r="K65" s="8">
        <v>23</v>
      </c>
      <c r="L65" s="8">
        <v>473</v>
      </c>
    </row>
    <row r="66" spans="1:12" ht="14.25">
      <c r="A66" s="1" t="s">
        <v>123</v>
      </c>
      <c r="B66" s="2">
        <v>148</v>
      </c>
      <c r="C66" s="2">
        <v>10</v>
      </c>
      <c r="D66" s="2">
        <v>1</v>
      </c>
      <c r="E66" s="2">
        <v>5</v>
      </c>
      <c r="F66" s="2">
        <v>0</v>
      </c>
      <c r="G66" s="2">
        <v>0</v>
      </c>
      <c r="H66" s="2">
        <v>1</v>
      </c>
      <c r="I66" s="2">
        <v>3</v>
      </c>
      <c r="J66" s="2">
        <v>138</v>
      </c>
      <c r="K66" s="2">
        <v>12</v>
      </c>
      <c r="L66" s="2">
        <v>126</v>
      </c>
    </row>
    <row r="67" spans="1:12" ht="14.25">
      <c r="A67" s="1" t="s">
        <v>124</v>
      </c>
      <c r="B67" s="2">
        <v>14</v>
      </c>
      <c r="C67" s="2">
        <v>2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1</v>
      </c>
      <c r="J67" s="2">
        <v>12</v>
      </c>
      <c r="K67" s="2">
        <v>0</v>
      </c>
      <c r="L67" s="2">
        <v>12</v>
      </c>
    </row>
    <row r="68" spans="1:12" ht="14.25">
      <c r="A68" s="1" t="s">
        <v>125</v>
      </c>
      <c r="B68" s="2">
        <v>20</v>
      </c>
      <c r="C68" s="2">
        <v>2</v>
      </c>
      <c r="D68" s="2">
        <v>0</v>
      </c>
      <c r="E68" s="2">
        <v>2</v>
      </c>
      <c r="F68" s="2">
        <v>0</v>
      </c>
      <c r="G68" s="2">
        <v>0</v>
      </c>
      <c r="H68" s="2">
        <v>0</v>
      </c>
      <c r="I68" s="2">
        <v>0</v>
      </c>
      <c r="J68" s="2">
        <v>18</v>
      </c>
      <c r="K68" s="2">
        <v>0</v>
      </c>
      <c r="L68" s="2">
        <v>18</v>
      </c>
    </row>
    <row r="69" spans="1:12" ht="14.25">
      <c r="A69" s="1" t="s">
        <v>126</v>
      </c>
      <c r="B69" s="2">
        <v>152</v>
      </c>
      <c r="C69" s="2">
        <v>2</v>
      </c>
      <c r="D69" s="2">
        <v>0</v>
      </c>
      <c r="E69" s="2">
        <v>1</v>
      </c>
      <c r="F69" s="2">
        <v>0</v>
      </c>
      <c r="G69" s="2">
        <v>0</v>
      </c>
      <c r="H69" s="2">
        <v>0</v>
      </c>
      <c r="I69" s="2">
        <v>1</v>
      </c>
      <c r="J69" s="2">
        <v>150</v>
      </c>
      <c r="K69" s="2">
        <v>2</v>
      </c>
      <c r="L69" s="2">
        <v>148</v>
      </c>
    </row>
    <row r="70" spans="1:12" ht="14.25">
      <c r="A70" s="1" t="s">
        <v>127</v>
      </c>
      <c r="B70" s="2">
        <v>186</v>
      </c>
      <c r="C70" s="2">
        <v>14</v>
      </c>
      <c r="D70" s="2">
        <v>0</v>
      </c>
      <c r="E70" s="2">
        <v>6</v>
      </c>
      <c r="F70" s="2">
        <v>0</v>
      </c>
      <c r="G70" s="2">
        <v>1</v>
      </c>
      <c r="H70" s="2">
        <v>4</v>
      </c>
      <c r="I70" s="2">
        <v>3</v>
      </c>
      <c r="J70" s="2">
        <v>172</v>
      </c>
      <c r="K70" s="2">
        <v>9</v>
      </c>
      <c r="L70" s="2">
        <v>163</v>
      </c>
    </row>
    <row r="71" spans="1:12" ht="14.25">
      <c r="A71" s="1" t="s">
        <v>128</v>
      </c>
      <c r="B71" s="2">
        <v>8</v>
      </c>
      <c r="C71" s="2">
        <v>2</v>
      </c>
      <c r="D71" s="2">
        <v>0</v>
      </c>
      <c r="E71" s="2">
        <v>0</v>
      </c>
      <c r="F71" s="2">
        <v>1</v>
      </c>
      <c r="G71" s="2">
        <v>0</v>
      </c>
      <c r="H71" s="2">
        <v>0</v>
      </c>
      <c r="I71" s="2">
        <v>1</v>
      </c>
      <c r="J71" s="2">
        <v>6</v>
      </c>
      <c r="K71" s="2">
        <v>0</v>
      </c>
      <c r="L71" s="2">
        <v>6</v>
      </c>
    </row>
    <row r="72" spans="1:12" ht="14.25">
      <c r="A72" s="4" t="s">
        <v>129</v>
      </c>
      <c r="B72" s="8">
        <v>339</v>
      </c>
      <c r="C72" s="8">
        <v>66</v>
      </c>
      <c r="D72" s="8">
        <v>1</v>
      </c>
      <c r="E72" s="8">
        <v>17</v>
      </c>
      <c r="F72" s="8">
        <v>5</v>
      </c>
      <c r="G72" s="8">
        <v>13</v>
      </c>
      <c r="H72" s="8">
        <v>14</v>
      </c>
      <c r="I72" s="8">
        <v>16</v>
      </c>
      <c r="J72" s="8">
        <v>273</v>
      </c>
      <c r="K72" s="8">
        <v>20</v>
      </c>
      <c r="L72" s="8">
        <v>253</v>
      </c>
    </row>
    <row r="73" spans="1:12" ht="14.25">
      <c r="A73" s="1" t="s">
        <v>130</v>
      </c>
      <c r="B73" s="2">
        <v>216</v>
      </c>
      <c r="C73" s="2">
        <v>55</v>
      </c>
      <c r="D73" s="2">
        <v>1</v>
      </c>
      <c r="E73" s="2">
        <v>15</v>
      </c>
      <c r="F73" s="2">
        <v>5</v>
      </c>
      <c r="G73" s="2">
        <v>9</v>
      </c>
      <c r="H73" s="2">
        <v>12</v>
      </c>
      <c r="I73" s="2">
        <v>13</v>
      </c>
      <c r="J73" s="2">
        <v>161</v>
      </c>
      <c r="K73" s="2">
        <v>14</v>
      </c>
      <c r="L73" s="2">
        <v>147</v>
      </c>
    </row>
    <row r="74" spans="1:12" ht="14.25">
      <c r="A74" s="1" t="s">
        <v>131</v>
      </c>
      <c r="B74" s="2">
        <v>100</v>
      </c>
      <c r="C74" s="2">
        <v>7</v>
      </c>
      <c r="D74" s="2">
        <v>0</v>
      </c>
      <c r="E74" s="2">
        <v>1</v>
      </c>
      <c r="F74" s="2">
        <v>0</v>
      </c>
      <c r="G74" s="2">
        <v>3</v>
      </c>
      <c r="H74" s="2">
        <v>1</v>
      </c>
      <c r="I74" s="2">
        <v>2</v>
      </c>
      <c r="J74" s="2">
        <v>93</v>
      </c>
      <c r="K74" s="2">
        <v>2</v>
      </c>
      <c r="L74" s="2">
        <v>91</v>
      </c>
    </row>
    <row r="75" spans="1:12" ht="14.25">
      <c r="A75" s="1" t="s">
        <v>132</v>
      </c>
      <c r="B75" s="2">
        <v>23</v>
      </c>
      <c r="C75" s="2">
        <v>4</v>
      </c>
      <c r="D75" s="2">
        <v>0</v>
      </c>
      <c r="E75" s="2">
        <v>1</v>
      </c>
      <c r="F75" s="2">
        <v>0</v>
      </c>
      <c r="G75" s="2">
        <v>1</v>
      </c>
      <c r="H75" s="2">
        <v>1</v>
      </c>
      <c r="I75" s="2">
        <v>1</v>
      </c>
      <c r="J75" s="2">
        <v>19</v>
      </c>
      <c r="K75" s="2">
        <v>4</v>
      </c>
      <c r="L75" s="2">
        <v>15</v>
      </c>
    </row>
    <row r="76" spans="1:12" ht="14.25">
      <c r="A76" s="4" t="s">
        <v>133</v>
      </c>
      <c r="B76" s="8">
        <v>149</v>
      </c>
      <c r="C76" s="8">
        <v>11</v>
      </c>
      <c r="D76" s="8">
        <v>0</v>
      </c>
      <c r="E76" s="8">
        <v>6</v>
      </c>
      <c r="F76" s="8">
        <v>0</v>
      </c>
      <c r="G76" s="8">
        <v>1</v>
      </c>
      <c r="H76" s="8">
        <v>3</v>
      </c>
      <c r="I76" s="8">
        <v>1</v>
      </c>
      <c r="J76" s="8">
        <v>138</v>
      </c>
      <c r="K76" s="8">
        <v>20</v>
      </c>
      <c r="L76" s="8">
        <v>118</v>
      </c>
    </row>
    <row r="77" spans="1:12" ht="14.25">
      <c r="A77" s="1" t="s">
        <v>134</v>
      </c>
      <c r="B77" s="2">
        <v>149</v>
      </c>
      <c r="C77" s="2">
        <v>11</v>
      </c>
      <c r="D77" s="2">
        <v>0</v>
      </c>
      <c r="E77" s="2">
        <v>6</v>
      </c>
      <c r="F77" s="2">
        <v>0</v>
      </c>
      <c r="G77" s="2">
        <v>1</v>
      </c>
      <c r="H77" s="2">
        <v>3</v>
      </c>
      <c r="I77" s="2">
        <v>1</v>
      </c>
      <c r="J77" s="2">
        <v>138</v>
      </c>
      <c r="K77" s="2">
        <v>20</v>
      </c>
      <c r="L77" s="2">
        <v>118</v>
      </c>
    </row>
    <row r="78" spans="1:12" ht="14.25">
      <c r="A78" s="4" t="s">
        <v>135</v>
      </c>
      <c r="B78" s="8">
        <v>899</v>
      </c>
      <c r="C78" s="8">
        <v>169</v>
      </c>
      <c r="D78" s="8">
        <v>7</v>
      </c>
      <c r="E78" s="8">
        <v>73</v>
      </c>
      <c r="F78" s="8">
        <v>6</v>
      </c>
      <c r="G78" s="8">
        <v>22</v>
      </c>
      <c r="H78" s="8">
        <v>18</v>
      </c>
      <c r="I78" s="8">
        <v>43</v>
      </c>
      <c r="J78" s="8">
        <v>730</v>
      </c>
      <c r="K78" s="8">
        <v>53</v>
      </c>
      <c r="L78" s="8">
        <v>677</v>
      </c>
    </row>
    <row r="79" spans="1:12" ht="14.25">
      <c r="A79" s="1" t="s">
        <v>136</v>
      </c>
      <c r="B79" s="2">
        <v>166</v>
      </c>
      <c r="C79" s="2">
        <v>33</v>
      </c>
      <c r="D79" s="2">
        <v>2</v>
      </c>
      <c r="E79" s="2">
        <v>15</v>
      </c>
      <c r="F79" s="2">
        <v>1</v>
      </c>
      <c r="G79" s="2">
        <v>7</v>
      </c>
      <c r="H79" s="2">
        <v>4</v>
      </c>
      <c r="I79" s="2">
        <v>4</v>
      </c>
      <c r="J79" s="2">
        <v>133</v>
      </c>
      <c r="K79" s="2">
        <v>11</v>
      </c>
      <c r="L79" s="2">
        <v>122</v>
      </c>
    </row>
    <row r="80" spans="1:12" ht="14.25">
      <c r="A80" s="1" t="s">
        <v>137</v>
      </c>
      <c r="B80" s="2">
        <v>65</v>
      </c>
      <c r="C80" s="2">
        <v>9</v>
      </c>
      <c r="D80" s="2">
        <v>1</v>
      </c>
      <c r="E80" s="2">
        <v>3</v>
      </c>
      <c r="F80" s="2">
        <v>0</v>
      </c>
      <c r="G80" s="2">
        <v>0</v>
      </c>
      <c r="H80" s="2">
        <v>1</v>
      </c>
      <c r="I80" s="2">
        <v>4</v>
      </c>
      <c r="J80" s="2">
        <v>56</v>
      </c>
      <c r="K80" s="2">
        <v>3</v>
      </c>
      <c r="L80" s="2">
        <v>53</v>
      </c>
    </row>
    <row r="81" spans="1:12" ht="14.25">
      <c r="A81" s="1" t="s">
        <v>138</v>
      </c>
      <c r="B81" s="2">
        <v>471</v>
      </c>
      <c r="C81" s="2">
        <v>102</v>
      </c>
      <c r="D81" s="2">
        <v>3</v>
      </c>
      <c r="E81" s="2">
        <v>43</v>
      </c>
      <c r="F81" s="2">
        <v>4</v>
      </c>
      <c r="G81" s="2">
        <v>14</v>
      </c>
      <c r="H81" s="2">
        <v>12</v>
      </c>
      <c r="I81" s="2">
        <v>26</v>
      </c>
      <c r="J81" s="2">
        <v>369</v>
      </c>
      <c r="K81" s="2">
        <v>18</v>
      </c>
      <c r="L81" s="2">
        <v>351</v>
      </c>
    </row>
    <row r="82" spans="1:12" ht="14.25">
      <c r="A82" s="1" t="s">
        <v>139</v>
      </c>
      <c r="B82" s="2">
        <v>74</v>
      </c>
      <c r="C82" s="2">
        <v>4</v>
      </c>
      <c r="D82" s="2">
        <v>1</v>
      </c>
      <c r="E82" s="2">
        <v>2</v>
      </c>
      <c r="F82" s="2">
        <v>0</v>
      </c>
      <c r="G82" s="2">
        <v>1</v>
      </c>
      <c r="H82" s="2">
        <v>0</v>
      </c>
      <c r="I82" s="2">
        <v>0</v>
      </c>
      <c r="J82" s="2">
        <v>70</v>
      </c>
      <c r="K82" s="2">
        <v>14</v>
      </c>
      <c r="L82" s="2">
        <v>56</v>
      </c>
    </row>
    <row r="83" spans="1:12" ht="14.25">
      <c r="A83" s="1" t="s">
        <v>140</v>
      </c>
      <c r="B83" s="2">
        <v>57</v>
      </c>
      <c r="C83" s="2">
        <v>8</v>
      </c>
      <c r="D83" s="2">
        <v>0</v>
      </c>
      <c r="E83" s="2">
        <v>3</v>
      </c>
      <c r="F83" s="2">
        <v>1</v>
      </c>
      <c r="G83" s="2">
        <v>0</v>
      </c>
      <c r="H83" s="2">
        <v>1</v>
      </c>
      <c r="I83" s="2">
        <v>3</v>
      </c>
      <c r="J83" s="2">
        <v>49</v>
      </c>
      <c r="K83" s="2">
        <v>0</v>
      </c>
      <c r="L83" s="2">
        <v>49</v>
      </c>
    </row>
    <row r="84" spans="1:12" ht="14.25">
      <c r="A84" s="1" t="s">
        <v>141</v>
      </c>
      <c r="B84" s="2">
        <v>52</v>
      </c>
      <c r="C84" s="2">
        <v>6</v>
      </c>
      <c r="D84" s="2">
        <v>0</v>
      </c>
      <c r="E84" s="2">
        <v>4</v>
      </c>
      <c r="F84" s="2">
        <v>0</v>
      </c>
      <c r="G84" s="2">
        <v>0</v>
      </c>
      <c r="H84" s="2">
        <v>0</v>
      </c>
      <c r="I84" s="2">
        <v>2</v>
      </c>
      <c r="J84" s="2">
        <v>46</v>
      </c>
      <c r="K84" s="2">
        <v>3</v>
      </c>
      <c r="L84" s="2">
        <v>43</v>
      </c>
    </row>
    <row r="85" spans="1:12" ht="14.25">
      <c r="A85" s="1" t="s">
        <v>142</v>
      </c>
      <c r="B85" s="2">
        <v>14</v>
      </c>
      <c r="C85" s="2">
        <v>7</v>
      </c>
      <c r="D85" s="2">
        <v>0</v>
      </c>
      <c r="E85" s="2">
        <v>3</v>
      </c>
      <c r="F85" s="2">
        <v>0</v>
      </c>
      <c r="G85" s="2">
        <v>0</v>
      </c>
      <c r="H85" s="2">
        <v>0</v>
      </c>
      <c r="I85" s="2">
        <v>4</v>
      </c>
      <c r="J85" s="2">
        <v>7</v>
      </c>
      <c r="K85" s="2">
        <v>4</v>
      </c>
      <c r="L85" s="2">
        <v>3</v>
      </c>
    </row>
    <row r="86" spans="1:12" ht="14.25">
      <c r="A86" s="4" t="s">
        <v>143</v>
      </c>
      <c r="B86" s="8">
        <v>1393</v>
      </c>
      <c r="C86" s="8">
        <v>231</v>
      </c>
      <c r="D86" s="8">
        <v>11</v>
      </c>
      <c r="E86" s="8">
        <v>71</v>
      </c>
      <c r="F86" s="8">
        <v>13</v>
      </c>
      <c r="G86" s="8">
        <v>38</v>
      </c>
      <c r="H86" s="8">
        <v>42</v>
      </c>
      <c r="I86" s="8">
        <v>56</v>
      </c>
      <c r="J86" s="8">
        <v>1162</v>
      </c>
      <c r="K86" s="8">
        <v>95</v>
      </c>
      <c r="L86" s="8">
        <v>1067</v>
      </c>
    </row>
    <row r="87" spans="1:12" ht="14.25">
      <c r="A87" s="1" t="s">
        <v>144</v>
      </c>
      <c r="B87" s="2">
        <v>63</v>
      </c>
      <c r="C87" s="2">
        <v>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0</v>
      </c>
      <c r="J87" s="2">
        <v>62</v>
      </c>
      <c r="K87" s="2">
        <v>1</v>
      </c>
      <c r="L87" s="2">
        <v>61</v>
      </c>
    </row>
    <row r="88" spans="1:12" ht="14.25">
      <c r="A88" s="1" t="s">
        <v>145</v>
      </c>
      <c r="B88" s="2">
        <v>380</v>
      </c>
      <c r="C88" s="2">
        <v>64</v>
      </c>
      <c r="D88" s="2">
        <v>2</v>
      </c>
      <c r="E88" s="2">
        <v>18</v>
      </c>
      <c r="F88" s="2">
        <v>9</v>
      </c>
      <c r="G88" s="2">
        <v>10</v>
      </c>
      <c r="H88" s="2">
        <v>14</v>
      </c>
      <c r="I88" s="2">
        <v>11</v>
      </c>
      <c r="J88" s="2">
        <v>316</v>
      </c>
      <c r="K88" s="2">
        <v>22</v>
      </c>
      <c r="L88" s="2">
        <v>294</v>
      </c>
    </row>
    <row r="89" spans="1:12" ht="14.25">
      <c r="A89" s="1" t="s">
        <v>146</v>
      </c>
      <c r="B89" s="2">
        <v>22</v>
      </c>
      <c r="C89" s="2">
        <v>4</v>
      </c>
      <c r="D89" s="2">
        <v>0</v>
      </c>
      <c r="E89" s="2">
        <v>2</v>
      </c>
      <c r="F89" s="2">
        <v>1</v>
      </c>
      <c r="G89" s="2">
        <v>0</v>
      </c>
      <c r="H89" s="2">
        <v>1</v>
      </c>
      <c r="I89" s="2">
        <v>0</v>
      </c>
      <c r="J89" s="2">
        <v>18</v>
      </c>
      <c r="K89" s="2">
        <v>0</v>
      </c>
      <c r="L89" s="2">
        <v>18</v>
      </c>
    </row>
    <row r="90" spans="1:12" ht="14.25">
      <c r="A90" s="1" t="s">
        <v>147</v>
      </c>
      <c r="B90" s="2">
        <v>114</v>
      </c>
      <c r="C90" s="2">
        <v>12</v>
      </c>
      <c r="D90" s="2">
        <v>1</v>
      </c>
      <c r="E90" s="2">
        <v>9</v>
      </c>
      <c r="F90" s="2">
        <v>0</v>
      </c>
      <c r="G90" s="2">
        <v>1</v>
      </c>
      <c r="H90" s="2">
        <v>0</v>
      </c>
      <c r="I90" s="2">
        <v>1</v>
      </c>
      <c r="J90" s="2">
        <v>102</v>
      </c>
      <c r="K90" s="2">
        <v>6</v>
      </c>
      <c r="L90" s="2">
        <v>96</v>
      </c>
    </row>
    <row r="91" spans="1:12" ht="14.25">
      <c r="A91" s="1" t="s">
        <v>148</v>
      </c>
      <c r="B91" s="2">
        <v>782</v>
      </c>
      <c r="C91" s="2">
        <v>143</v>
      </c>
      <c r="D91" s="2">
        <v>8</v>
      </c>
      <c r="E91" s="2">
        <v>41</v>
      </c>
      <c r="F91" s="2">
        <v>3</v>
      </c>
      <c r="G91" s="2">
        <v>27</v>
      </c>
      <c r="H91" s="2">
        <v>21</v>
      </c>
      <c r="I91" s="2">
        <v>43</v>
      </c>
      <c r="J91" s="2">
        <v>639</v>
      </c>
      <c r="K91" s="2">
        <v>64</v>
      </c>
      <c r="L91" s="2">
        <v>575</v>
      </c>
    </row>
    <row r="92" spans="1:12" ht="14.25">
      <c r="A92" s="1" t="s">
        <v>149</v>
      </c>
      <c r="B92" s="2">
        <v>28</v>
      </c>
      <c r="C92" s="2">
        <v>6</v>
      </c>
      <c r="D92" s="2">
        <v>0</v>
      </c>
      <c r="E92" s="2">
        <v>1</v>
      </c>
      <c r="F92" s="2">
        <v>0</v>
      </c>
      <c r="G92" s="2">
        <v>0</v>
      </c>
      <c r="H92" s="2">
        <v>5</v>
      </c>
      <c r="I92" s="2">
        <v>0</v>
      </c>
      <c r="J92" s="2">
        <v>22</v>
      </c>
      <c r="K92" s="2">
        <v>2</v>
      </c>
      <c r="L92" s="2">
        <v>20</v>
      </c>
    </row>
    <row r="93" spans="1:12" s="20" customFormat="1" ht="14.25">
      <c r="A93" s="19" t="s">
        <v>150</v>
      </c>
      <c r="B93" s="12">
        <v>4</v>
      </c>
      <c r="C93" s="12">
        <v>1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1</v>
      </c>
      <c r="J93" s="12">
        <v>3</v>
      </c>
      <c r="K93" s="12">
        <v>0</v>
      </c>
      <c r="L93" s="12">
        <v>3</v>
      </c>
    </row>
    <row r="94" spans="1:12" ht="14.25">
      <c r="A94" s="4" t="s">
        <v>151</v>
      </c>
      <c r="B94" s="8">
        <v>1066</v>
      </c>
      <c r="C94" s="8">
        <v>219</v>
      </c>
      <c r="D94" s="8">
        <v>22</v>
      </c>
      <c r="E94" s="8">
        <v>69</v>
      </c>
      <c r="F94" s="8">
        <v>16</v>
      </c>
      <c r="G94" s="8">
        <v>32</v>
      </c>
      <c r="H94" s="8">
        <v>43</v>
      </c>
      <c r="I94" s="8">
        <v>37</v>
      </c>
      <c r="J94" s="8">
        <v>847</v>
      </c>
      <c r="K94" s="8">
        <v>69</v>
      </c>
      <c r="L94" s="8">
        <v>778</v>
      </c>
    </row>
    <row r="95" spans="1:12" ht="14.25">
      <c r="A95" s="1" t="s">
        <v>152</v>
      </c>
      <c r="B95" s="2">
        <v>1066</v>
      </c>
      <c r="C95" s="2">
        <v>219</v>
      </c>
      <c r="D95" s="2">
        <v>22</v>
      </c>
      <c r="E95" s="2">
        <v>69</v>
      </c>
      <c r="F95" s="2">
        <v>16</v>
      </c>
      <c r="G95" s="2">
        <v>32</v>
      </c>
      <c r="H95" s="2">
        <v>43</v>
      </c>
      <c r="I95" s="2">
        <v>37</v>
      </c>
      <c r="J95" s="2">
        <v>847</v>
      </c>
      <c r="K95" s="2">
        <v>69</v>
      </c>
      <c r="L95" s="2">
        <v>778</v>
      </c>
    </row>
    <row r="96" spans="1:12" ht="14.25">
      <c r="A96" s="4" t="s">
        <v>153</v>
      </c>
      <c r="B96" s="8">
        <v>2082</v>
      </c>
      <c r="C96" s="8">
        <v>404</v>
      </c>
      <c r="D96" s="8">
        <v>33</v>
      </c>
      <c r="E96" s="8">
        <v>115</v>
      </c>
      <c r="F96" s="8">
        <v>25</v>
      </c>
      <c r="G96" s="8">
        <v>86</v>
      </c>
      <c r="H96" s="8">
        <v>66</v>
      </c>
      <c r="I96" s="8">
        <v>79</v>
      </c>
      <c r="J96" s="8">
        <v>1678</v>
      </c>
      <c r="K96" s="8">
        <v>139</v>
      </c>
      <c r="L96" s="8">
        <v>1539</v>
      </c>
    </row>
    <row r="97" spans="1:12" ht="14.25">
      <c r="A97" s="1" t="s">
        <v>154</v>
      </c>
      <c r="B97" s="2">
        <v>2082</v>
      </c>
      <c r="C97" s="2">
        <v>404</v>
      </c>
      <c r="D97" s="2">
        <v>33</v>
      </c>
      <c r="E97" s="2">
        <v>115</v>
      </c>
      <c r="F97" s="2">
        <v>25</v>
      </c>
      <c r="G97" s="2">
        <v>86</v>
      </c>
      <c r="H97" s="2">
        <v>66</v>
      </c>
      <c r="I97" s="2">
        <v>79</v>
      </c>
      <c r="J97" s="2">
        <v>1678</v>
      </c>
      <c r="K97" s="2">
        <v>139</v>
      </c>
      <c r="L97" s="2">
        <v>1539</v>
      </c>
    </row>
    <row r="98" spans="1:12" ht="14.25">
      <c r="A98" s="4" t="s">
        <v>155</v>
      </c>
      <c r="B98" s="8">
        <v>5159</v>
      </c>
      <c r="C98" s="8">
        <v>920</v>
      </c>
      <c r="D98" s="8">
        <v>63</v>
      </c>
      <c r="E98" s="8">
        <v>297</v>
      </c>
      <c r="F98" s="8">
        <v>39</v>
      </c>
      <c r="G98" s="8">
        <v>153</v>
      </c>
      <c r="H98" s="8">
        <v>147</v>
      </c>
      <c r="I98" s="8">
        <v>221</v>
      </c>
      <c r="J98" s="8">
        <v>4239</v>
      </c>
      <c r="K98" s="8">
        <v>352</v>
      </c>
      <c r="L98" s="8">
        <v>3887</v>
      </c>
    </row>
    <row r="99" spans="1:12" ht="14.25">
      <c r="A99" s="1" t="s">
        <v>156</v>
      </c>
      <c r="B99" s="2">
        <v>2433</v>
      </c>
      <c r="C99" s="2">
        <v>349</v>
      </c>
      <c r="D99" s="2">
        <v>15</v>
      </c>
      <c r="E99" s="2">
        <v>113</v>
      </c>
      <c r="F99" s="2">
        <v>13</v>
      </c>
      <c r="G99" s="2">
        <v>27</v>
      </c>
      <c r="H99" s="2">
        <v>73</v>
      </c>
      <c r="I99" s="2">
        <v>108</v>
      </c>
      <c r="J99" s="2">
        <v>2084</v>
      </c>
      <c r="K99" s="2">
        <v>212</v>
      </c>
      <c r="L99" s="2">
        <v>1872</v>
      </c>
    </row>
    <row r="100" spans="1:12" ht="14.25">
      <c r="A100" s="1" t="s">
        <v>157</v>
      </c>
      <c r="B100" s="2">
        <v>1271</v>
      </c>
      <c r="C100" s="2">
        <v>287</v>
      </c>
      <c r="D100" s="2">
        <v>33</v>
      </c>
      <c r="E100" s="2">
        <v>86</v>
      </c>
      <c r="F100" s="2">
        <v>13</v>
      </c>
      <c r="G100" s="2">
        <v>49</v>
      </c>
      <c r="H100" s="2">
        <v>44</v>
      </c>
      <c r="I100" s="2">
        <v>62</v>
      </c>
      <c r="J100" s="2">
        <v>984</v>
      </c>
      <c r="K100" s="2">
        <v>78</v>
      </c>
      <c r="L100" s="2">
        <v>906</v>
      </c>
    </row>
    <row r="101" spans="1:12" ht="14.25">
      <c r="A101" s="1" t="s">
        <v>158</v>
      </c>
      <c r="B101" s="2">
        <v>1455</v>
      </c>
      <c r="C101" s="2">
        <v>284</v>
      </c>
      <c r="D101" s="2">
        <v>15</v>
      </c>
      <c r="E101" s="2">
        <v>98</v>
      </c>
      <c r="F101" s="2">
        <v>13</v>
      </c>
      <c r="G101" s="2">
        <v>77</v>
      </c>
      <c r="H101" s="2">
        <v>30</v>
      </c>
      <c r="I101" s="2">
        <v>51</v>
      </c>
      <c r="J101" s="2">
        <v>1171</v>
      </c>
      <c r="K101" s="2">
        <v>62</v>
      </c>
      <c r="L101" s="2">
        <v>1109</v>
      </c>
    </row>
    <row r="102" spans="1:12" ht="14.25">
      <c r="A102" s="4" t="s">
        <v>159</v>
      </c>
      <c r="B102" s="8">
        <v>352</v>
      </c>
      <c r="C102" s="8">
        <v>47</v>
      </c>
      <c r="D102" s="8">
        <v>7</v>
      </c>
      <c r="E102" s="8">
        <v>27</v>
      </c>
      <c r="F102" s="8">
        <v>1</v>
      </c>
      <c r="G102" s="8">
        <v>4</v>
      </c>
      <c r="H102" s="8">
        <v>3</v>
      </c>
      <c r="I102" s="8">
        <v>5</v>
      </c>
      <c r="J102" s="8">
        <v>305</v>
      </c>
      <c r="K102" s="8">
        <v>15</v>
      </c>
      <c r="L102" s="8">
        <v>290</v>
      </c>
    </row>
    <row r="103" spans="1:12" ht="14.25">
      <c r="A103" s="1" t="s">
        <v>160</v>
      </c>
      <c r="B103" s="2">
        <v>65</v>
      </c>
      <c r="C103" s="2">
        <v>7</v>
      </c>
      <c r="D103" s="2">
        <v>0</v>
      </c>
      <c r="E103" s="2">
        <v>6</v>
      </c>
      <c r="F103" s="2">
        <v>0</v>
      </c>
      <c r="G103" s="2">
        <v>0</v>
      </c>
      <c r="H103" s="2">
        <v>1</v>
      </c>
      <c r="I103" s="2">
        <v>0</v>
      </c>
      <c r="J103" s="2">
        <v>58</v>
      </c>
      <c r="K103" s="2">
        <v>0</v>
      </c>
      <c r="L103" s="2">
        <v>58</v>
      </c>
    </row>
    <row r="104" spans="1:12" ht="14.25">
      <c r="A104" s="1" t="s">
        <v>161</v>
      </c>
      <c r="B104" s="2">
        <v>77</v>
      </c>
      <c r="C104" s="2">
        <v>13</v>
      </c>
      <c r="D104" s="2">
        <v>2</v>
      </c>
      <c r="E104" s="2">
        <v>4</v>
      </c>
      <c r="F104" s="2">
        <v>1</v>
      </c>
      <c r="G104" s="2">
        <v>2</v>
      </c>
      <c r="H104" s="2">
        <v>1</v>
      </c>
      <c r="I104" s="2">
        <v>3</v>
      </c>
      <c r="J104" s="2">
        <v>64</v>
      </c>
      <c r="K104" s="2">
        <v>4</v>
      </c>
      <c r="L104" s="2">
        <v>60</v>
      </c>
    </row>
    <row r="105" spans="1:12" ht="14.25">
      <c r="A105" s="1" t="s">
        <v>162</v>
      </c>
      <c r="B105" s="2">
        <v>26</v>
      </c>
      <c r="C105" s="2">
        <v>4</v>
      </c>
      <c r="D105" s="2">
        <v>2</v>
      </c>
      <c r="E105" s="2">
        <v>1</v>
      </c>
      <c r="F105" s="2">
        <v>0</v>
      </c>
      <c r="G105" s="2">
        <v>0</v>
      </c>
      <c r="H105" s="2">
        <v>1</v>
      </c>
      <c r="I105" s="2">
        <v>0</v>
      </c>
      <c r="J105" s="2">
        <v>22</v>
      </c>
      <c r="K105" s="2">
        <v>0</v>
      </c>
      <c r="L105" s="2">
        <v>22</v>
      </c>
    </row>
    <row r="106" spans="1:12" ht="14.25">
      <c r="A106" s="1" t="s">
        <v>163</v>
      </c>
      <c r="B106" s="2">
        <v>183</v>
      </c>
      <c r="C106" s="2">
        <v>22</v>
      </c>
      <c r="D106" s="2">
        <v>3</v>
      </c>
      <c r="E106" s="2">
        <v>15</v>
      </c>
      <c r="F106" s="2">
        <v>0</v>
      </c>
      <c r="G106" s="2">
        <v>2</v>
      </c>
      <c r="H106" s="2">
        <v>0</v>
      </c>
      <c r="I106" s="2">
        <v>2</v>
      </c>
      <c r="J106" s="2">
        <v>161</v>
      </c>
      <c r="K106" s="2">
        <v>11</v>
      </c>
      <c r="L106" s="2">
        <v>150</v>
      </c>
    </row>
    <row r="107" spans="1:12" s="20" customFormat="1" ht="14.25">
      <c r="A107" s="19" t="s">
        <v>164</v>
      </c>
      <c r="B107" s="12">
        <v>1</v>
      </c>
      <c r="C107" s="12">
        <v>1</v>
      </c>
      <c r="D107" s="12">
        <v>0</v>
      </c>
      <c r="E107" s="12">
        <v>1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</row>
    <row r="108" spans="1:12" ht="14.25">
      <c r="A108" s="4" t="s">
        <v>165</v>
      </c>
      <c r="B108" s="8">
        <v>777</v>
      </c>
      <c r="C108" s="8">
        <v>211</v>
      </c>
      <c r="D108" s="8">
        <v>23</v>
      </c>
      <c r="E108" s="8">
        <v>78</v>
      </c>
      <c r="F108" s="8">
        <v>6</v>
      </c>
      <c r="G108" s="8">
        <v>23</v>
      </c>
      <c r="H108" s="8">
        <v>38</v>
      </c>
      <c r="I108" s="8">
        <v>43</v>
      </c>
      <c r="J108" s="8">
        <v>566</v>
      </c>
      <c r="K108" s="8">
        <v>80</v>
      </c>
      <c r="L108" s="8">
        <v>486</v>
      </c>
    </row>
    <row r="109" spans="1:12" ht="14.25">
      <c r="A109" s="1" t="s">
        <v>166</v>
      </c>
      <c r="B109" s="2">
        <v>479</v>
      </c>
      <c r="C109" s="2">
        <v>137</v>
      </c>
      <c r="D109" s="2">
        <v>19</v>
      </c>
      <c r="E109" s="2">
        <v>51</v>
      </c>
      <c r="F109" s="2">
        <v>5</v>
      </c>
      <c r="G109" s="2">
        <v>11</v>
      </c>
      <c r="H109" s="2">
        <v>27</v>
      </c>
      <c r="I109" s="2">
        <v>24</v>
      </c>
      <c r="J109" s="2">
        <v>342</v>
      </c>
      <c r="K109" s="2">
        <v>45</v>
      </c>
      <c r="L109" s="2">
        <v>297</v>
      </c>
    </row>
    <row r="110" spans="1:12" ht="14.25">
      <c r="A110" s="1" t="s">
        <v>167</v>
      </c>
      <c r="B110" s="2">
        <v>26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2</v>
      </c>
      <c r="I110" s="2">
        <v>1</v>
      </c>
      <c r="J110" s="2">
        <v>23</v>
      </c>
      <c r="K110" s="2">
        <v>3</v>
      </c>
      <c r="L110" s="2">
        <v>20</v>
      </c>
    </row>
    <row r="111" spans="1:12" ht="14.25">
      <c r="A111" s="1" t="s">
        <v>168</v>
      </c>
      <c r="B111" s="2">
        <v>272</v>
      </c>
      <c r="C111" s="2">
        <v>71</v>
      </c>
      <c r="D111" s="2">
        <v>4</v>
      </c>
      <c r="E111" s="2">
        <v>27</v>
      </c>
      <c r="F111" s="2">
        <v>1</v>
      </c>
      <c r="G111" s="2">
        <v>12</v>
      </c>
      <c r="H111" s="2">
        <v>9</v>
      </c>
      <c r="I111" s="2">
        <v>18</v>
      </c>
      <c r="J111" s="2">
        <v>201</v>
      </c>
      <c r="K111" s="2">
        <v>32</v>
      </c>
      <c r="L111" s="2">
        <v>169</v>
      </c>
    </row>
    <row r="112" spans="1:12" ht="14.25">
      <c r="A112" s="4" t="s">
        <v>169</v>
      </c>
      <c r="B112" s="8">
        <v>70</v>
      </c>
      <c r="C112" s="8">
        <v>12</v>
      </c>
      <c r="D112" s="8">
        <v>0</v>
      </c>
      <c r="E112" s="8">
        <v>3</v>
      </c>
      <c r="F112" s="8">
        <v>0</v>
      </c>
      <c r="G112" s="8">
        <v>5</v>
      </c>
      <c r="H112" s="8">
        <v>1</v>
      </c>
      <c r="I112" s="8">
        <v>3</v>
      </c>
      <c r="J112" s="8">
        <v>58</v>
      </c>
      <c r="K112" s="8">
        <v>8</v>
      </c>
      <c r="L112" s="8">
        <v>50</v>
      </c>
    </row>
    <row r="113" spans="1:12" ht="14.25">
      <c r="A113" s="1" t="s">
        <v>170</v>
      </c>
      <c r="B113" s="2">
        <v>70</v>
      </c>
      <c r="C113" s="2">
        <v>12</v>
      </c>
      <c r="D113" s="2">
        <v>0</v>
      </c>
      <c r="E113" s="2">
        <v>3</v>
      </c>
      <c r="F113" s="2">
        <v>0</v>
      </c>
      <c r="G113" s="2">
        <v>5</v>
      </c>
      <c r="H113" s="2">
        <v>1</v>
      </c>
      <c r="I113" s="2">
        <v>3</v>
      </c>
      <c r="J113" s="2">
        <v>58</v>
      </c>
      <c r="K113" s="2">
        <v>8</v>
      </c>
      <c r="L113" s="2">
        <v>50</v>
      </c>
    </row>
    <row r="114" spans="1:12" ht="14.25">
      <c r="A114" s="1" t="s">
        <v>171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</row>
    <row r="115" spans="1:12" ht="14.25">
      <c r="A115" s="4" t="s">
        <v>172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</row>
    <row r="116" spans="1:12" ht="14.25">
      <c r="A116" s="1" t="s">
        <v>173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ht="14.25">
      <c r="A117" s="4" t="s">
        <v>174</v>
      </c>
      <c r="B117" s="8">
        <v>278</v>
      </c>
      <c r="C117" s="8">
        <v>73</v>
      </c>
      <c r="D117" s="8">
        <v>9</v>
      </c>
      <c r="E117" s="8">
        <v>16</v>
      </c>
      <c r="F117" s="8">
        <v>6</v>
      </c>
      <c r="G117" s="8">
        <v>12</v>
      </c>
      <c r="H117" s="8">
        <v>14</v>
      </c>
      <c r="I117" s="8">
        <v>16</v>
      </c>
      <c r="J117" s="8">
        <v>205</v>
      </c>
      <c r="K117" s="8">
        <v>20</v>
      </c>
      <c r="L117" s="8">
        <v>185</v>
      </c>
    </row>
    <row r="118" spans="1:12" ht="14.25">
      <c r="A118" s="9" t="s">
        <v>175</v>
      </c>
      <c r="B118" s="10">
        <v>278</v>
      </c>
      <c r="C118" s="10">
        <v>73</v>
      </c>
      <c r="D118" s="10">
        <v>9</v>
      </c>
      <c r="E118" s="10">
        <v>16</v>
      </c>
      <c r="F118" s="10">
        <v>6</v>
      </c>
      <c r="G118" s="10">
        <v>12</v>
      </c>
      <c r="H118" s="10">
        <v>14</v>
      </c>
      <c r="I118" s="10">
        <v>16</v>
      </c>
      <c r="J118" s="10">
        <v>205</v>
      </c>
      <c r="K118" s="10">
        <v>20</v>
      </c>
      <c r="L118" s="10">
        <v>185</v>
      </c>
    </row>
    <row r="120" ht="14.25">
      <c r="A120" s="1" t="s">
        <v>22</v>
      </c>
    </row>
    <row r="121" ht="14.25">
      <c r="A121" s="3" t="s">
        <v>51</v>
      </c>
    </row>
    <row r="122" ht="14.25">
      <c r="A122" s="3" t="s">
        <v>52</v>
      </c>
    </row>
    <row r="123" ht="14.25">
      <c r="A123" s="3" t="s">
        <v>53</v>
      </c>
    </row>
    <row r="124" ht="14.25">
      <c r="A124" s="3" t="s">
        <v>54</v>
      </c>
    </row>
    <row r="125" ht="14.25">
      <c r="A125" s="3" t="s">
        <v>55</v>
      </c>
    </row>
    <row r="126" ht="14.25">
      <c r="A126" s="19" t="s">
        <v>22</v>
      </c>
    </row>
    <row r="127" ht="14.25">
      <c r="A127" s="19" t="s">
        <v>48</v>
      </c>
    </row>
    <row r="128" ht="14.25">
      <c r="A128" s="19" t="s">
        <v>49</v>
      </c>
    </row>
    <row r="129" ht="14.25">
      <c r="A129" s="19" t="s">
        <v>22</v>
      </c>
    </row>
    <row r="130" ht="14.25">
      <c r="A130" s="19" t="s">
        <v>50</v>
      </c>
    </row>
    <row r="131" ht="14.25">
      <c r="A131" s="3" t="s">
        <v>56</v>
      </c>
    </row>
    <row r="132" ht="14.25">
      <c r="A132" s="3" t="s">
        <v>57</v>
      </c>
    </row>
    <row r="133" ht="14.25">
      <c r="A133" s="3" t="s">
        <v>58</v>
      </c>
    </row>
    <row r="134" ht="14.25">
      <c r="A134" s="3" t="s">
        <v>59</v>
      </c>
    </row>
    <row r="135" ht="14.25">
      <c r="A135" s="3" t="s">
        <v>60</v>
      </c>
    </row>
    <row r="136" ht="14.25">
      <c r="A136" s="3" t="s">
        <v>61</v>
      </c>
    </row>
  </sheetData>
  <sheetProtection/>
  <printOptions/>
  <pageMargins left="0.14" right="0.14" top="0.59" bottom="0.34" header="0.37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2011-10-06T07:46:29Z</cp:lastPrinted>
  <dcterms:created xsi:type="dcterms:W3CDTF">2010-10-20T11:25:39Z</dcterms:created>
  <dcterms:modified xsi:type="dcterms:W3CDTF">2018-10-10T14:09:44Z</dcterms:modified>
  <cp:category/>
  <cp:version/>
  <cp:contentType/>
  <cp:contentStatus/>
</cp:coreProperties>
</file>